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51196F13-6AD0-C1B8-E2B4-A1F9AE17003E}"/>
  <workbookPr filterPrivacy="1" codeName="ЭтаКнига"/>
  <workbookProtection workbookAlgorithmName="SHA-512" workbookHashValue="vIieL2rprHW6VSQeDiRJ8tvhBdyd6TyF24WRiuSVvVWC8GSL9tfwDIcEMbSHidvPRh6bacH5iXf+xrEOhsGFNA==" workbookSaltValue="cIqhx67CzHDoZnCE3mDH9Q==" workbookSpinCount="100000" lockStructure="1"/>
  <bookViews>
    <workbookView xWindow="240" yWindow="105" windowWidth="14805" windowHeight="8010"/>
  </bookViews>
  <sheets>
    <sheet name="Часть 1" sheetId="1" r:id="rId1"/>
    <sheet name="Часть 2" sheetId="11" r:id="rId2"/>
    <sheet name="Обработка результатов" sheetId="2" state="hidden" r:id="rId3"/>
    <sheet name="Результаты" sheetId="9" r:id="rId4"/>
    <sheet name="Результаты с расшифровкой" sheetId="10" state="hidden" r:id="rId5"/>
  </sheets>
  <calcPr calcId="162913"/>
</workbook>
</file>

<file path=xl/calcChain.xml><?xml version="1.0" encoding="utf-8"?>
<calcChain xmlns="http://schemas.openxmlformats.org/spreadsheetml/2006/main">
  <c r="F21" i="9" l="1"/>
  <c r="A22" i="9" l="1"/>
  <c r="A17" i="9"/>
  <c r="A18" i="9"/>
  <c r="A16" i="9"/>
  <c r="A15" i="9"/>
  <c r="A14" i="9"/>
  <c r="A13" i="9"/>
  <c r="AA3" i="2"/>
  <c r="AE2" i="2" s="1"/>
  <c r="AA4" i="2"/>
  <c r="AA5" i="2"/>
  <c r="AH2" i="2" s="1"/>
  <c r="AA6" i="2"/>
  <c r="AE3" i="2" s="1"/>
  <c r="AA7" i="2"/>
  <c r="AA8" i="2"/>
  <c r="AA9" i="2"/>
  <c r="AA10" i="2"/>
  <c r="AJ3" i="2" s="1"/>
  <c r="AA11" i="2"/>
  <c r="AA12" i="2"/>
  <c r="AA13" i="2"/>
  <c r="AA14" i="2"/>
  <c r="AA15" i="2"/>
  <c r="AA16" i="2"/>
  <c r="AA17" i="2"/>
  <c r="AH3" i="2" s="1"/>
  <c r="AA18" i="2"/>
  <c r="AA19" i="2"/>
  <c r="AA20" i="2"/>
  <c r="AA21" i="2"/>
  <c r="AA22" i="2"/>
  <c r="AL2" i="2" s="1"/>
  <c r="AA23" i="2"/>
  <c r="AA24" i="2"/>
  <c r="AA25" i="2"/>
  <c r="AA26" i="2"/>
  <c r="AA27" i="2"/>
  <c r="AB2" i="2" s="1"/>
  <c r="AA28" i="2"/>
  <c r="AJ4" i="2" s="1"/>
  <c r="AA29" i="2"/>
  <c r="AA30" i="2"/>
  <c r="AL3" i="2" s="1"/>
  <c r="AA31" i="2"/>
  <c r="AA32" i="2"/>
  <c r="AA33" i="2"/>
  <c r="AL5" i="2" s="1"/>
  <c r="AA34" i="2"/>
  <c r="AA35" i="2"/>
  <c r="AB3" i="2" s="1"/>
  <c r="AA36" i="2"/>
  <c r="AA37" i="2"/>
  <c r="AA38" i="2"/>
  <c r="AA39" i="2"/>
  <c r="AC2" i="2" s="1"/>
  <c r="F14" i="9" s="1"/>
  <c r="AA40" i="2"/>
  <c r="AA41" i="2"/>
  <c r="AA42" i="2"/>
  <c r="AE4" i="2" s="1"/>
  <c r="AA43" i="2"/>
  <c r="AL4" i="2" s="1"/>
  <c r="AA44" i="2"/>
  <c r="AB4" i="2" s="1"/>
  <c r="AA45" i="2"/>
  <c r="AA46" i="2"/>
  <c r="AA47" i="2"/>
  <c r="AA2" i="2"/>
  <c r="AJ2" i="2" s="1"/>
  <c r="A12" i="9"/>
  <c r="X47" i="2"/>
  <c r="X3" i="2"/>
  <c r="X4" i="2"/>
  <c r="X5" i="2"/>
  <c r="X6" i="2"/>
  <c r="X7" i="2"/>
  <c r="X8" i="2"/>
  <c r="Y2" i="2" s="1"/>
  <c r="X9" i="2"/>
  <c r="X10" i="2"/>
  <c r="X11" i="2"/>
  <c r="Y3" i="2" s="1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Y4" i="2" s="1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2" i="2"/>
  <c r="AE5" i="2" l="1"/>
  <c r="F15" i="9" s="1"/>
  <c r="AJ5" i="2"/>
  <c r="F18" i="9" s="1"/>
  <c r="AB5" i="2"/>
  <c r="F13" i="9" s="1"/>
  <c r="AH4" i="2"/>
  <c r="F16" i="9" s="1"/>
  <c r="AL6" i="2"/>
  <c r="F17" i="9" s="1"/>
  <c r="Y7" i="2"/>
  <c r="F12" i="9" s="1"/>
  <c r="A11" i="9"/>
  <c r="U3" i="2"/>
  <c r="U4" i="2"/>
  <c r="U5" i="2"/>
  <c r="U6" i="2"/>
  <c r="U7" i="2"/>
  <c r="U8" i="2"/>
  <c r="U9" i="2"/>
  <c r="U10" i="2"/>
  <c r="U11" i="2"/>
  <c r="U12" i="2"/>
  <c r="U13" i="2"/>
  <c r="U14" i="2"/>
  <c r="V2" i="2" s="1"/>
  <c r="U15" i="2"/>
  <c r="U16" i="2"/>
  <c r="U17" i="2"/>
  <c r="U18" i="2"/>
  <c r="V3" i="2" s="1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2" i="2"/>
  <c r="A10" i="9"/>
  <c r="A9" i="9"/>
  <c r="A8" i="9"/>
  <c r="Q3" i="2"/>
  <c r="Q4" i="2"/>
  <c r="Q5" i="2"/>
  <c r="Q6" i="2"/>
  <c r="Q7" i="2"/>
  <c r="Q8" i="2"/>
  <c r="Q9" i="2"/>
  <c r="Q10" i="2"/>
  <c r="Q11" i="2"/>
  <c r="Q12" i="2"/>
  <c r="R2" i="2" s="1"/>
  <c r="Q13" i="2"/>
  <c r="Q14" i="2"/>
  <c r="Q15" i="2"/>
  <c r="Q16" i="2"/>
  <c r="R3" i="2" s="1"/>
  <c r="Q17" i="2"/>
  <c r="Q18" i="2"/>
  <c r="Q19" i="2"/>
  <c r="R4" i="2" s="1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R5" i="2" s="1"/>
  <c r="Q35" i="2"/>
  <c r="Q36" i="2"/>
  <c r="Q37" i="2"/>
  <c r="R6" i="2" s="1"/>
  <c r="Q38" i="2"/>
  <c r="Q39" i="2"/>
  <c r="Q40" i="2"/>
  <c r="R7" i="2" s="1"/>
  <c r="Q41" i="2"/>
  <c r="Q42" i="2"/>
  <c r="Q43" i="2"/>
  <c r="Q44" i="2"/>
  <c r="Q45" i="2"/>
  <c r="Q46" i="2"/>
  <c r="Q47" i="2"/>
  <c r="Q2" i="2"/>
  <c r="N2" i="2"/>
  <c r="N3" i="2"/>
  <c r="N4" i="2"/>
  <c r="O2" i="2" s="1"/>
  <c r="N5" i="2"/>
  <c r="N6" i="2"/>
  <c r="N7" i="2"/>
  <c r="N8" i="2"/>
  <c r="N9" i="2"/>
  <c r="O3" i="2" s="1"/>
  <c r="N10" i="2"/>
  <c r="N11" i="2"/>
  <c r="N12" i="2"/>
  <c r="N13" i="2"/>
  <c r="N14" i="2"/>
  <c r="N15" i="2"/>
  <c r="N16" i="2"/>
  <c r="N17" i="2"/>
  <c r="N18" i="2"/>
  <c r="N19" i="2"/>
  <c r="N20" i="2"/>
  <c r="O4" i="2" s="1"/>
  <c r="N21" i="2"/>
  <c r="N22" i="2"/>
  <c r="N23" i="2"/>
  <c r="N24" i="2"/>
  <c r="N25" i="2"/>
  <c r="N26" i="2"/>
  <c r="O5" i="2" s="1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O6" i="2" s="1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2" i="2"/>
  <c r="H37" i="2"/>
  <c r="H31" i="2"/>
  <c r="H23" i="2"/>
  <c r="H15" i="2"/>
  <c r="H3" i="2"/>
  <c r="H4" i="2"/>
  <c r="H5" i="2"/>
  <c r="H6" i="2"/>
  <c r="H7" i="2"/>
  <c r="H8" i="2"/>
  <c r="H9" i="2"/>
  <c r="H10" i="2"/>
  <c r="H11" i="2"/>
  <c r="H12" i="2"/>
  <c r="H13" i="2"/>
  <c r="H14" i="2"/>
  <c r="H16" i="2"/>
  <c r="H17" i="2"/>
  <c r="H18" i="2"/>
  <c r="H19" i="2"/>
  <c r="H20" i="2"/>
  <c r="H21" i="2"/>
  <c r="H22" i="2"/>
  <c r="H24" i="2"/>
  <c r="H25" i="2"/>
  <c r="H26" i="2"/>
  <c r="H27" i="2"/>
  <c r="H28" i="2"/>
  <c r="H29" i="2"/>
  <c r="H30" i="2"/>
  <c r="H32" i="2"/>
  <c r="H33" i="2"/>
  <c r="H34" i="2"/>
  <c r="H35" i="2"/>
  <c r="H36" i="2"/>
  <c r="H38" i="2"/>
  <c r="H39" i="2"/>
  <c r="H40" i="2"/>
  <c r="H41" i="2"/>
  <c r="H42" i="2"/>
  <c r="H43" i="2"/>
  <c r="H44" i="2"/>
  <c r="H45" i="2"/>
  <c r="H46" i="2"/>
  <c r="H47" i="2"/>
  <c r="H2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8" i="2"/>
  <c r="L3" i="2" l="1"/>
  <c r="I2" i="2"/>
  <c r="F7" i="9" s="1"/>
  <c r="L2" i="2"/>
  <c r="O7" i="2"/>
  <c r="F9" i="9" s="1"/>
  <c r="R8" i="2"/>
  <c r="F10" i="9" s="1"/>
  <c r="V4" i="2"/>
  <c r="F11" i="9" s="1"/>
  <c r="E9" i="2"/>
  <c r="E10" i="2"/>
  <c r="E11" i="2"/>
  <c r="E12" i="2"/>
  <c r="E13" i="2"/>
  <c r="E14" i="2"/>
  <c r="E8" i="2"/>
  <c r="L4" i="2" l="1"/>
  <c r="F8" i="9" s="1"/>
  <c r="E2" i="2"/>
  <c r="AM2" i="2"/>
  <c r="F22" i="9" s="1"/>
  <c r="E3" i="2"/>
  <c r="E4" i="2"/>
  <c r="E5" i="2"/>
  <c r="B5" i="2"/>
  <c r="B4" i="2"/>
  <c r="B3" i="2"/>
  <c r="B2" i="2"/>
  <c r="H3" i="10" l="1"/>
  <c r="B3" i="10"/>
  <c r="G21" i="10" l="1"/>
  <c r="F38" i="10"/>
  <c r="B3" i="9"/>
  <c r="F21" i="10" l="1"/>
  <c r="F29" i="10"/>
  <c r="G29" i="10"/>
  <c r="G15" i="10"/>
  <c r="F15" i="10"/>
  <c r="G38" i="10"/>
  <c r="G6" i="10"/>
  <c r="F6" i="10"/>
  <c r="H3" i="9"/>
</calcChain>
</file>

<file path=xl/sharedStrings.xml><?xml version="1.0" encoding="utf-8"?>
<sst xmlns="http://schemas.openxmlformats.org/spreadsheetml/2006/main" count="121" uniqueCount="105">
  <si>
    <t>Фамилия, имя</t>
  </si>
  <si>
    <t>Шкала</t>
  </si>
  <si>
    <t>Уровень</t>
  </si>
  <si>
    <t>Баллы</t>
  </si>
  <si>
    <t>ФИО</t>
  </si>
  <si>
    <t>Дата</t>
  </si>
  <si>
    <t>Мальчик</t>
  </si>
  <si>
    <t>Девочка</t>
  </si>
  <si>
    <t>5 Б</t>
  </si>
  <si>
    <t>5 А</t>
  </si>
  <si>
    <t>Симбиоз:</t>
  </si>
  <si>
    <t>Кооперация:</t>
  </si>
  <si>
    <t>Принятие / отвержение ребенка:</t>
  </si>
  <si>
    <t>Контроль:</t>
  </si>
  <si>
    <t>Отношение к неудачам ребенка:</t>
  </si>
  <si>
    <t>http://eschool.by/psy</t>
  </si>
  <si>
    <t>Опросник родительского отношения</t>
  </si>
  <si>
    <r>
      <rPr>
        <b/>
        <sz val="11"/>
        <color theme="1"/>
        <rFont val="Calibri"/>
        <family val="2"/>
        <charset val="204"/>
        <scheme val="minor"/>
      </rPr>
      <t>Высокие баллы</t>
    </r>
    <r>
      <rPr>
        <sz val="11"/>
        <color theme="1"/>
        <rFont val="Calibri"/>
        <family val="2"/>
        <scheme val="minor"/>
      </rPr>
      <t xml:space="preserve"> по шкале отношение к неудачам ребенка — признак того, что взрослый считает ребенка маленьким неудачником и относится к нему как к несмышленому существу. Интересы, увлечения, мысли и чувства ребенка кажутся такому взрослому несерьёзными, и он игнорирует их. Вряд ли такой взрослый может стать хорошим учителем и воспитателем для ребенка. </t>
    </r>
    <r>
      <rPr>
        <b/>
        <sz val="11"/>
        <color theme="1"/>
        <rFont val="Calibri"/>
        <family val="2"/>
        <charset val="204"/>
        <scheme val="minor"/>
      </rPr>
      <t>Низкие баллы</t>
    </r>
    <r>
      <rPr>
        <sz val="11"/>
        <color theme="1"/>
        <rFont val="Calibri"/>
        <family val="2"/>
        <scheme val="minor"/>
      </rPr>
      <t xml:space="preserve"> по этой же шкале балла, напротив, свидетельствуют о том, что неудачи ребенка взрослый считает случайными и верит в него. Такой взрослый, скорее всего, станет неплохим учителем и воспитателем.</t>
    </r>
  </si>
  <si>
    <r>
      <rPr>
        <b/>
        <sz val="11"/>
        <color theme="1"/>
        <rFont val="Calibri"/>
        <family val="2"/>
        <charset val="204"/>
        <scheme val="minor"/>
      </rPr>
      <t>Высокие баллы</t>
    </r>
    <r>
      <rPr>
        <sz val="11"/>
        <color theme="1"/>
        <rFont val="Calibri"/>
        <family val="2"/>
        <charset val="204"/>
        <scheme val="minor"/>
      </rPr>
      <t xml:space="preserve"> по шкале контроль — показывают, что взрослый ведет себя слишком авторитарно по отношению к ребенку, требуя от него безоговорочного послушания и задавая строгие дисциплинарные рамки. Почти во всем он навязывает ребенку свою волю. Такой взрослый человек да­леко не всегда может быть хорошим воспитателем.
</t>
    </r>
    <r>
      <rPr>
        <b/>
        <sz val="11"/>
        <color theme="1"/>
        <rFont val="Calibri"/>
        <family val="2"/>
        <charset val="204"/>
        <scheme val="minor"/>
      </rPr>
      <t>Низкие баллы</t>
    </r>
    <r>
      <rPr>
        <sz val="11"/>
        <color theme="1"/>
        <rFont val="Calibri"/>
        <family val="2"/>
        <charset val="204"/>
        <scheme val="minor"/>
      </rPr>
      <t xml:space="preserve"> по этой шкале — напротив, свидетельствуют о том, что контроль над действиями ребенка со стороны взрослого практически отсутствует. Это не очень хорошо для обучения и воспитания детей. Наилучшим вариантом оценки педагогических способностей взрослого человека по этой шкале являются средние оценки: от 3 до 5 баллов.</t>
    </r>
  </si>
  <si>
    <r>
      <rPr>
        <b/>
        <sz val="11"/>
        <color theme="1"/>
        <rFont val="Calibri"/>
        <family val="2"/>
        <charset val="204"/>
        <scheme val="minor"/>
      </rPr>
      <t>Высокие баллы</t>
    </r>
    <r>
      <rPr>
        <sz val="11"/>
        <color theme="1"/>
        <rFont val="Calibri"/>
        <family val="2"/>
        <scheme val="minor"/>
      </rPr>
      <t xml:space="preserve"> по шкале симбиоз — позволяют сделать вывод о том, что взрослый не устанавливает психологическую дистанцию между собой и ребенком, старается всегда быть ближе к нему, удовлетворять его основные разумные потребности.
</t>
    </r>
    <r>
      <rPr>
        <b/>
        <sz val="11"/>
        <color theme="1"/>
        <rFont val="Calibri"/>
        <family val="2"/>
        <charset val="204"/>
        <scheme val="minor"/>
      </rPr>
      <t>Низкие баллы</t>
    </r>
    <r>
      <rPr>
        <sz val="11"/>
        <color theme="1"/>
        <rFont val="Calibri"/>
        <family val="2"/>
        <scheme val="minor"/>
      </rPr>
      <t xml:space="preserve"> по этой шкале — признак того, что взрослый, напротив, устанавливает значительную психологическую дистан­цию между собой и ребенком, мало о нем заботится. Вряд ли такой взрослый может быть хорошим учителем и воспитателем для ребенка.</t>
    </r>
  </si>
  <si>
    <r>
      <rPr>
        <b/>
        <sz val="11"/>
        <rFont val="Calibri"/>
        <family val="2"/>
        <charset val="204"/>
        <scheme val="minor"/>
      </rPr>
      <t>Высокие баллы</t>
    </r>
    <r>
      <rPr>
        <sz val="11"/>
        <rFont val="Calibri"/>
        <family val="2"/>
        <charset val="204"/>
        <scheme val="minor"/>
      </rPr>
      <t xml:space="preserve"> по шкале кооперация — признак того, что взрослый проявляет искренний интерес к тому, что интересует ребенка, высоко оценивает способности ребенка, поощряет самостоятельность и инициативу, старается быть на равных с ребенком.
</t>
    </r>
    <r>
      <rPr>
        <b/>
        <sz val="11"/>
        <rFont val="Calibri"/>
        <family val="2"/>
        <charset val="204"/>
        <scheme val="minor"/>
      </rPr>
      <t>Низкие баллы</t>
    </r>
    <r>
      <rPr>
        <sz val="11"/>
        <rFont val="Calibri"/>
        <family val="2"/>
        <charset val="204"/>
        <scheme val="minor"/>
      </rPr>
      <t xml:space="preserve"> по данной шкале — говорят о том, что взрослый занимает по отношению к ребенку противоположную позицию и не может претендовать на роль хорошего педагога;</t>
    </r>
  </si>
  <si>
    <r>
      <rPr>
        <b/>
        <sz val="11"/>
        <color theme="1"/>
        <rFont val="Calibri"/>
        <family val="2"/>
        <charset val="204"/>
        <scheme val="minor"/>
      </rPr>
      <t xml:space="preserve">Высокие баллы </t>
    </r>
    <r>
      <rPr>
        <sz val="11"/>
        <color theme="1"/>
        <rFont val="Calibri"/>
        <family val="2"/>
        <scheme val="minor"/>
      </rPr>
      <t xml:space="preserve">по шкале принятие—отвержение — говорят о том, что у испытуемого выражено положительное отношение к ребенку. Взрослый принимает ребенка таким, какой он есть, уважает и признает его индивидуальность, одобряет его интересы, поддерживает планы, проводит с ним достаточно много времени и не жалеет об этом.
</t>
    </r>
    <r>
      <rPr>
        <b/>
        <sz val="11"/>
        <color theme="1"/>
        <rFont val="Calibri"/>
        <family val="2"/>
        <charset val="204"/>
        <scheme val="minor"/>
      </rPr>
      <t>Низкие баллы</t>
    </r>
    <r>
      <rPr>
        <sz val="11"/>
        <color theme="1"/>
        <rFont val="Calibri"/>
        <family val="2"/>
        <scheme val="minor"/>
      </rPr>
      <t xml:space="preserve"> по этой шкале — говорят о том, что взрослый испытывает по отношению к ребенку в основном отрицательные чувства: раздражение, злость, досаду, ненависть. Такой взрослый считает ребенка неудачником, не верит в его будущее, низко оценивает его способности и нередко третирует ребенка. Понятно, что имеющий такие наклонности взрослый не может быть хорошим педагогом.</t>
    </r>
  </si>
  <si>
    <t>Прочитайте, пожалуйста, приведенные ниже суждения выберите вариант, который в наибольшей степени совпадает с Вашим мнением с помощью оценок «Да» или «Нет».</t>
  </si>
  <si>
    <t>В трудной ситуации (проблемы, неприятности) я фантазирую о том, что все могло быть иначе.</t>
  </si>
  <si>
    <t>Я люблю все новое и неизвестное.</t>
  </si>
  <si>
    <t>Я могу сказать одно, а сделать совсем другое.</t>
  </si>
  <si>
    <t>В трудной ситуации (проблемы, неприятности) я стараюсь наилучшим образом решить проблему.</t>
  </si>
  <si>
    <t>Если я чего-то захочу, меня трудно удержать.</t>
  </si>
  <si>
    <t>Интернет отнимает у меня больше времени, чем мне бы хотелось.</t>
  </si>
  <si>
    <t>Поскольку все спланировать невозможно, то не стоит и пытаться.</t>
  </si>
  <si>
    <t>Я никогда не обманывал.</t>
  </si>
  <si>
    <t>В трудной ситуации (проблемы, неприятности) я больше времени, чем обычно, провожу один.</t>
  </si>
  <si>
    <t>Мне трудно надолго на чем-то сосредоточиться.</t>
  </si>
  <si>
    <t>Иногда из-за Интернета я забываю вовремя поесть или сделать важные дела.</t>
  </si>
  <si>
    <t>Мне легко сказать одно, а сделать совсем другое.</t>
  </si>
  <si>
    <t>Правила можно нарушать, если ты уверен, что прав.</t>
  </si>
  <si>
    <t>Мне сложно доводить начатое дело до конца (учебу, домашние обязанности).</t>
  </si>
  <si>
    <t>Я легко мог бы прожить без Интернета.</t>
  </si>
  <si>
    <t>В трудной ситуации (проблемы, неприятности) я тщательно обдумываю, что можно сделать и только потом действую.</t>
  </si>
  <si>
    <t>Я люблю проводить время дома.</t>
  </si>
  <si>
    <t>Мобильный телефон мне очень нужен, когда приходится долго ждать или просто нечего делать.</t>
  </si>
  <si>
    <t>Я все рассказываю родителям.</t>
  </si>
  <si>
    <t>Я бы хотел попробовать прыгнуть с парашютом или на тарзанке.</t>
  </si>
  <si>
    <t>В трудной ситуации (проблемы, неприятности) я иду к другу, чтобы он помог мне лучше осознать проблему.</t>
  </si>
  <si>
    <t>Я всегда смогу себя контролировать.</t>
  </si>
  <si>
    <t>От любых проблем можно отвлечься в веселой компании.</t>
  </si>
  <si>
    <t>Я не думаю о последствиях перед тем, как сделать что-нибудь.</t>
  </si>
  <si>
    <t>Я никогда не списывал.</t>
  </si>
  <si>
    <t>Я часто бываю невнимательным (-ой).</t>
  </si>
  <si>
    <t>В трудной ситуации (проблемы, неприятности) я представляю себя героем книг или кино.</t>
  </si>
  <si>
    <t>У меня возникает чувство беспокойства, когда ситуация как-то меняется.</t>
  </si>
  <si>
    <t>В трудной ситуации (проблемы, неприятности) я обращаюсь к товарищу за советом - как исправить ситуацию.</t>
  </si>
  <si>
    <t>Если что-то не клеится, у меня появляется желание бросить это дело.</t>
  </si>
  <si>
    <t>Я охотно перешел (-ла) бы в другую школу</t>
  </si>
  <si>
    <t>В трудной ситуации (проблемы, неприятности) я принимаю помощь от друга или родственника.</t>
  </si>
  <si>
    <t>Я легко переношу одиночество.</t>
  </si>
  <si>
    <t>Мое настроение часто и быстро меняется.</t>
  </si>
  <si>
    <t>Я не представляю своей жизни без Интернета.</t>
  </si>
  <si>
    <t>Если у меня долго нет доступа в Интернет, то меня это раздражает.</t>
  </si>
  <si>
    <t>Мне нравится проводить время дома</t>
  </si>
  <si>
    <t>Мне нравится испытывать себя в разных ситуациях.</t>
  </si>
  <si>
    <t>Если я забыл телефон дома, мне некомфортно, я немного нервничаю.</t>
  </si>
  <si>
    <t>Я все люблю делать по-своему.</t>
  </si>
  <si>
    <t>Я люблю перемены в жизни, смену обстановки и образа жизни.</t>
  </si>
  <si>
    <t>В трудной ситуации (проблемы, неприятности) я принимаю сочувствие, взаимное понимание друзей, у которых та же проблема.</t>
  </si>
  <si>
    <t>Если я чем-то увлекся, то могу забыть время.</t>
  </si>
  <si>
    <t>Как правило, когда я ем что-нибудь вкусное, то не останавливаюсь, пока все не съем.</t>
  </si>
  <si>
    <t>Взрослые лучше знают, как правильно поступать.</t>
  </si>
  <si>
    <t>Я всегда соблюдаю правила при переходе улицы.</t>
  </si>
  <si>
    <t>полностью совпадает</t>
  </si>
  <si>
    <t>частично совпадает</t>
  </si>
  <si>
    <t>очень мало</t>
  </si>
  <si>
    <t>полностью не совпадает</t>
  </si>
  <si>
    <t xml:space="preserve">Прочитайте, пожалуйста, приведенные ниже суждения и выберите вариант, который в большей степени совпадает с оценкой ваших отношений с мамой. Если Вы живете не с мамой или у Вас нет мамы, выберите, пожалуйста, наиболее близкого воспитывающего Вас человека из своего окружения. </t>
  </si>
  <si>
    <t>Я буду отвечать про отношения с (например, папой, старшей сестрой, бабушкой и т.п.)</t>
  </si>
  <si>
    <t>Приветлива(-в) и доброжелательна(-ен) со мной</t>
  </si>
  <si>
    <t>Я нравлюсь ей(ему) таким (-ой), какой (-ая), я есть.</t>
  </si>
  <si>
    <t>Прощает мои мелкие проступки.</t>
  </si>
  <si>
    <t>С уважением относится к моим мыслям и чувствам.</t>
  </si>
  <si>
    <t>Умеет поддержать меня в трудную минуту.</t>
  </si>
  <si>
    <t>Выслушивает мои пожелания и предложения, когда мы делаем что-то вместе.</t>
  </si>
  <si>
    <t>Уважает мое мнение и считается с ним.</t>
  </si>
  <si>
    <t>почти всегда</t>
  </si>
  <si>
    <t>часто</t>
  </si>
  <si>
    <t>редко</t>
  </si>
  <si>
    <t>почти никогда</t>
  </si>
  <si>
    <t>Часть 1</t>
  </si>
  <si>
    <t>Часть2</t>
  </si>
  <si>
    <t>Шкала крайних ответов</t>
  </si>
  <si>
    <t>Шкала случайных ответов</t>
  </si>
  <si>
    <t>Шкала социальной желательности</t>
  </si>
  <si>
    <t>Шкала склонности к зависимости</t>
  </si>
  <si>
    <t>Шкала антисоциальных тенденций</t>
  </si>
  <si>
    <t>Шкала возможностей произвольной регуляции</t>
  </si>
  <si>
    <t>Шкала контроля эмоций</t>
  </si>
  <si>
    <t>Шкала рискованного поведения</t>
  </si>
  <si>
    <t>Шкала поиска новизны</t>
  </si>
  <si>
    <t>Совладение - разрешение проблемы</t>
  </si>
  <si>
    <t>Совладение - избегание</t>
  </si>
  <si>
    <t>Совладение - поиск социальной поддержки</t>
  </si>
  <si>
    <t>Блок 2</t>
  </si>
  <si>
    <t>Блок 1</t>
  </si>
  <si>
    <t>Шкала взаимопонимания в детско-родительских отношениях</t>
  </si>
  <si>
    <t>Оценка отношений с</t>
  </si>
  <si>
    <t>Выделение вероятностных предикторов возможного вовлечения школьников в потребление наркотических средств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</si>
</sst>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rgb="FF000000"/>
      <name val="Cambria"/>
      <family val="1"/>
      <charset val="204"/>
    </font>
    <font>
      <sz val="20"/>
      <color rgb="FFFF0000"/>
      <name val="Cambria"/>
      <family val="1"/>
      <charset val="204"/>
    </font>
    <font>
      <sz val="12"/>
      <color rgb="FF003399"/>
      <name val="Eskal Font4You"/>
      <charset val="204"/>
    </font>
    <font>
      <sz val="2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Fill="1"/>
    <xf numFmtId="0" fontId="6" fillId="0" borderId="0" xfId="0" applyFont="1" applyFill="1" applyBorder="1" applyAlignment="1">
      <alignment vertical="center"/>
    </xf>
    <xf numFmtId="0" fontId="0" fillId="0" borderId="0" xfId="0" applyFill="1" applyBorder="1"/>
    <xf numFmtId="0" fontId="7" fillId="0" borderId="0" xfId="0" applyFont="1" applyFill="1" applyBorder="1" applyAlignment="1"/>
    <xf numFmtId="0" fontId="0" fillId="0" borderId="0" xfId="0" applyBorder="1" applyAlignment="1"/>
    <xf numFmtId="0" fontId="0" fillId="0" borderId="0" xfId="0" applyBorder="1"/>
    <xf numFmtId="0" fontId="8" fillId="0" borderId="1" xfId="0" applyFont="1" applyFill="1" applyBorder="1" applyAlignment="1">
      <alignment horizontal="left" vertical="center"/>
    </xf>
    <xf numFmtId="0" fontId="10" fillId="0" borderId="0" xfId="0" applyFont="1"/>
    <xf numFmtId="0" fontId="4" fillId="2" borderId="1" xfId="0" applyFont="1" applyFill="1" applyBorder="1" applyAlignment="1" applyProtection="1">
      <alignment horizontal="center" vertical="center"/>
    </xf>
    <xf numFmtId="0" fontId="13" fillId="0" borderId="5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0" fillId="0" borderId="0" xfId="0" applyProtection="1"/>
    <xf numFmtId="0" fontId="9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0" fillId="5" borderId="0" xfId="0" applyFill="1"/>
    <xf numFmtId="164" fontId="0" fillId="5" borderId="0" xfId="0" applyNumberFormat="1" applyFill="1"/>
    <xf numFmtId="0" fontId="0" fillId="6" borderId="0" xfId="0" applyFill="1"/>
    <xf numFmtId="0" fontId="0" fillId="5" borderId="13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/>
    </xf>
    <xf numFmtId="14" fontId="9" fillId="0" borderId="4" xfId="0" applyNumberFormat="1" applyFont="1" applyBorder="1" applyAlignment="1">
      <alignment horizontal="center" vertical="center"/>
    </xf>
    <xf numFmtId="0" fontId="5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1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 shrinkToFit="1"/>
    </xf>
    <xf numFmtId="0" fontId="5" fillId="2" borderId="1" xfId="0" applyFont="1" applyFill="1" applyBorder="1" applyAlignment="1" applyProtection="1">
      <alignment horizontal="center" vertical="center" shrinkToFit="1"/>
    </xf>
    <xf numFmtId="0" fontId="4" fillId="2" borderId="1" xfId="0" applyFont="1" applyFill="1" applyBorder="1" applyAlignment="1" applyProtection="1">
      <alignment horizontal="left" vertical="top"/>
    </xf>
    <xf numFmtId="0" fontId="5" fillId="3" borderId="2" xfId="0" applyFont="1" applyFill="1" applyBorder="1" applyAlignment="1" applyProtection="1">
      <alignment horizontal="center" vertical="center" shrinkToFit="1"/>
    </xf>
    <xf numFmtId="0" fontId="5" fillId="3" borderId="4" xfId="0" applyFont="1" applyFill="1" applyBorder="1" applyAlignment="1" applyProtection="1">
      <alignment horizontal="center" vertical="center" shrinkToFit="1"/>
    </xf>
    <xf numFmtId="0" fontId="5" fillId="3" borderId="3" xfId="0" applyFont="1" applyFill="1" applyBorder="1" applyAlignment="1" applyProtection="1">
      <alignment horizontal="center" vertical="center" shrinkToFit="1"/>
    </xf>
    <xf numFmtId="0" fontId="5" fillId="2" borderId="2" xfId="0" applyFont="1" applyFill="1" applyBorder="1" applyAlignment="1" applyProtection="1">
      <alignment horizontal="center" vertical="center" shrinkToFit="1"/>
    </xf>
    <xf numFmtId="0" fontId="5" fillId="2" borderId="4" xfId="0" applyFont="1" applyFill="1" applyBorder="1" applyAlignment="1" applyProtection="1">
      <alignment horizontal="center" vertical="center" shrinkToFit="1"/>
    </xf>
    <xf numFmtId="0" fontId="5" fillId="2" borderId="3" xfId="0" applyFont="1" applyFill="1" applyBorder="1" applyAlignment="1" applyProtection="1">
      <alignment horizontal="center" vertical="center" shrinkToFit="1"/>
    </xf>
    <xf numFmtId="0" fontId="4" fillId="3" borderId="1" xfId="0" applyFont="1" applyFill="1" applyBorder="1" applyAlignment="1" applyProtection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/>
    </xf>
    <xf numFmtId="164" fontId="9" fillId="0" borderId="8" xfId="0" applyNumberFormat="1" applyFont="1" applyBorder="1" applyAlignment="1">
      <alignment horizontal="center" vertical="center"/>
    </xf>
    <xf numFmtId="164" fontId="9" fillId="0" borderId="11" xfId="0" applyNumberFormat="1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right" vertical="center" wrapText="1" indent="1"/>
    </xf>
    <xf numFmtId="0" fontId="9" fillId="0" borderId="1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 indent="1"/>
    </xf>
    <xf numFmtId="0" fontId="20" fillId="0" borderId="0" xfId="0" applyFont="1" applyAlignment="1">
      <alignment horizontal="right"/>
    </xf>
    <xf numFmtId="0" fontId="13" fillId="0" borderId="4" xfId="0" applyFont="1" applyBorder="1" applyAlignment="1">
      <alignment horizontal="left" vertical="center"/>
    </xf>
    <xf numFmtId="0" fontId="21" fillId="0" borderId="0" xfId="0" applyFont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right"/>
    </xf>
    <xf numFmtId="0" fontId="2" fillId="0" borderId="11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</cellXfs>
  <cellStyles count="1">
    <cellStyle name="Обычный" xfId="0" builtinId="0"/>
  </cellStyles>
  <dxfs count="19">
    <dxf>
      <fill>
        <patternFill patternType="mediumGray">
          <fgColor rgb="FF92D050"/>
          <bgColor auto="1"/>
        </patternFill>
      </fill>
    </dxf>
    <dxf>
      <fill>
        <patternFill patternType="mediumGray">
          <fgColor rgb="FFFFC000"/>
          <bgColor auto="1"/>
        </patternFill>
      </fill>
    </dxf>
    <dxf>
      <fill>
        <patternFill patternType="mediumGray">
          <fgColor rgb="FFFF0000"/>
          <bgColor auto="1"/>
        </patternFill>
      </fill>
    </dxf>
    <dxf>
      <fill>
        <patternFill patternType="mediumGray">
          <fgColor rgb="FF92D050"/>
          <bgColor auto="1"/>
        </patternFill>
      </fill>
    </dxf>
    <dxf>
      <fill>
        <patternFill patternType="mediumGray">
          <fgColor rgb="FFFFC000"/>
          <bgColor auto="1"/>
        </patternFill>
      </fill>
    </dxf>
    <dxf>
      <fill>
        <patternFill patternType="mediumGray">
          <fgColor rgb="FFFF0000"/>
          <bgColor auto="1"/>
        </patternFill>
      </fill>
    </dxf>
    <dxf>
      <fill>
        <patternFill patternType="mediumGray">
          <fgColor rgb="FF92D050"/>
          <bgColor auto="1"/>
        </patternFill>
      </fill>
    </dxf>
    <dxf>
      <fill>
        <patternFill patternType="mediumGray">
          <fgColor rgb="FFFFC000"/>
          <bgColor auto="1"/>
        </patternFill>
      </fill>
    </dxf>
    <dxf>
      <fill>
        <patternFill patternType="mediumGray">
          <fgColor rgb="FFFF0000"/>
          <bgColor auto="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Medium9"/>
  <colors>
    <mruColors>
      <color rgb="FFFFD243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600075</xdr:colOff>
          <xdr:row>1</xdr:row>
          <xdr:rowOff>171450</xdr:rowOff>
        </xdr:from>
        <xdr:to>
          <xdr:col>13</xdr:col>
          <xdr:colOff>428625</xdr:colOff>
          <xdr:row>5</xdr:row>
          <xdr:rowOff>9525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600" b="1" i="0" u="none" strike="noStrike" baseline="0">
                  <a:solidFill>
                    <a:srgbClr val="000000"/>
                  </a:solidFill>
                  <a:latin typeface="Cambria"/>
                </a:rPr>
                <a:t>Сохранить в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7</xdr:row>
          <xdr:rowOff>123825</xdr:rowOff>
        </xdr:from>
        <xdr:to>
          <xdr:col>13</xdr:col>
          <xdr:colOff>447675</xdr:colOff>
          <xdr:row>9</xdr:row>
          <xdr:rowOff>142875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600" b="1" i="0" u="none" strike="noStrike" baseline="0">
                  <a:solidFill>
                    <a:srgbClr val="000000"/>
                  </a:solidFill>
                  <a:latin typeface="Cambria"/>
                </a:rPr>
                <a:t>Отправить на печать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12</xdr:row>
          <xdr:rowOff>28575</xdr:rowOff>
        </xdr:from>
        <xdr:to>
          <xdr:col>13</xdr:col>
          <xdr:colOff>438150</xdr:colOff>
          <xdr:row>14</xdr:row>
          <xdr:rowOff>57150</xdr:rowOff>
        </xdr:to>
        <xdr:sp macro="" textlink="">
          <xdr:nvSpPr>
            <xdr:cNvPr id="3075" name="Butto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ru-RU" sz="2000" b="0" i="0" u="none" strike="noStrike" baseline="0">
                  <a:solidFill>
                    <a:srgbClr val="FF0000"/>
                  </a:solidFill>
                  <a:latin typeface="Cambria"/>
                </a:rPr>
                <a:t>Очистить данные данные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600075</xdr:colOff>
          <xdr:row>1</xdr:row>
          <xdr:rowOff>171450</xdr:rowOff>
        </xdr:from>
        <xdr:to>
          <xdr:col>13</xdr:col>
          <xdr:colOff>428625</xdr:colOff>
          <xdr:row>4</xdr:row>
          <xdr:rowOff>9525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600" b="1" i="0" u="none" strike="noStrike" baseline="0">
                  <a:solidFill>
                    <a:srgbClr val="000000"/>
                  </a:solidFill>
                  <a:latin typeface="Cambria"/>
                </a:rPr>
                <a:t>Сохранить в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6</xdr:row>
          <xdr:rowOff>123825</xdr:rowOff>
        </xdr:from>
        <xdr:to>
          <xdr:col>13</xdr:col>
          <xdr:colOff>447675</xdr:colOff>
          <xdr:row>8</xdr:row>
          <xdr:rowOff>142875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600" b="1" i="0" u="none" strike="noStrike" baseline="0">
                  <a:solidFill>
                    <a:srgbClr val="000000"/>
                  </a:solidFill>
                  <a:latin typeface="Cambria"/>
                </a:rPr>
                <a:t>Отправить на печать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11</xdr:row>
          <xdr:rowOff>28575</xdr:rowOff>
        </xdr:from>
        <xdr:to>
          <xdr:col>13</xdr:col>
          <xdr:colOff>438150</xdr:colOff>
          <xdr:row>13</xdr:row>
          <xdr:rowOff>57150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ru-RU" sz="2000" b="0" i="0" u="none" strike="noStrike" baseline="0">
                  <a:solidFill>
                    <a:srgbClr val="FF0000"/>
                  </a:solidFill>
                  <a:latin typeface="Cambria"/>
                </a:rPr>
                <a:t>Очистить данные данные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H69"/>
  <sheetViews>
    <sheetView showGridLines="0" showRowColHeaders="0" tabSelected="1" zoomScaleNormal="100" workbookViewId="0">
      <selection activeCell="N9" sqref="N9:P9"/>
    </sheetView>
  </sheetViews>
  <sheetFormatPr defaultRowHeight="15" x14ac:dyDescent="0.25"/>
  <cols>
    <col min="1" max="1" width="7.5703125" customWidth="1"/>
    <col min="12" max="12" width="12.5703125" customWidth="1"/>
    <col min="16" max="16" width="6.28515625" customWidth="1"/>
    <col min="17" max="17" width="6.140625" customWidth="1"/>
    <col min="20" max="20" width="9.140625" hidden="1" customWidth="1"/>
    <col min="32" max="34" width="0" hidden="1" customWidth="1"/>
  </cols>
  <sheetData>
    <row r="1" spans="1:34" ht="1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AG1">
        <v>10</v>
      </c>
      <c r="AH1" t="s">
        <v>9</v>
      </c>
    </row>
    <row r="2" spans="1:34" ht="19.5" customHeight="1" x14ac:dyDescent="0.25">
      <c r="A2" s="34" t="s">
        <v>0</v>
      </c>
      <c r="B2" s="34"/>
      <c r="C2" s="34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AG2">
        <v>11</v>
      </c>
      <c r="AH2" t="s">
        <v>8</v>
      </c>
    </row>
    <row r="3" spans="1:34" x14ac:dyDescent="0.25">
      <c r="AG3">
        <v>13</v>
      </c>
    </row>
    <row r="4" spans="1:34" ht="23.25" customHeight="1" x14ac:dyDescent="0.25">
      <c r="A4" s="30" t="s">
        <v>22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AF4" t="s">
        <v>6</v>
      </c>
      <c r="AG4">
        <v>14</v>
      </c>
    </row>
    <row r="5" spans="1:34" ht="18" customHeight="1" x14ac:dyDescent="0.2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AF5" t="s">
        <v>7</v>
      </c>
      <c r="AG5">
        <v>15</v>
      </c>
    </row>
    <row r="6" spans="1:34" ht="22.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AG6">
        <v>16</v>
      </c>
    </row>
    <row r="7" spans="1:34" ht="20.2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1:34" s="13" customFormat="1" x14ac:dyDescent="0.25"/>
    <row r="9" spans="1:34" ht="23.25" x14ac:dyDescent="0.25">
      <c r="A9" s="10">
        <v>1</v>
      </c>
      <c r="B9" s="33" t="s">
        <v>23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29"/>
      <c r="O9" s="29"/>
      <c r="P9" s="29"/>
      <c r="Q9" s="13"/>
      <c r="R9" s="13"/>
      <c r="S9" s="13"/>
      <c r="T9" t="s">
        <v>69</v>
      </c>
      <c r="U9" s="13"/>
      <c r="V9" s="13"/>
      <c r="W9" s="13"/>
      <c r="X9" s="13"/>
      <c r="Y9" s="13"/>
      <c r="Z9" s="13"/>
      <c r="AA9" s="13"/>
      <c r="AB9" s="13"/>
      <c r="AC9" s="13"/>
      <c r="AD9" s="13"/>
    </row>
    <row r="10" spans="1:34" ht="23.25" x14ac:dyDescent="0.25">
      <c r="A10" s="10">
        <v>2</v>
      </c>
      <c r="B10" s="32" t="s">
        <v>24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29"/>
      <c r="O10" s="29"/>
      <c r="P10" s="29"/>
      <c r="Q10" s="13"/>
      <c r="R10" s="13"/>
      <c r="S10" s="13"/>
      <c r="T10" t="s">
        <v>70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</row>
    <row r="11" spans="1:34" ht="23.25" x14ac:dyDescent="0.25">
      <c r="A11" s="10">
        <v>3</v>
      </c>
      <c r="B11" s="33" t="s">
        <v>25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29"/>
      <c r="O11" s="29"/>
      <c r="P11" s="29"/>
      <c r="Q11" s="13"/>
      <c r="R11" s="13"/>
      <c r="S11" s="13"/>
      <c r="T11" t="s">
        <v>71</v>
      </c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4" ht="23.25" x14ac:dyDescent="0.25">
      <c r="A12" s="10">
        <v>4</v>
      </c>
      <c r="B12" s="32" t="s">
        <v>26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29"/>
      <c r="O12" s="29"/>
      <c r="P12" s="29"/>
      <c r="Q12" s="13"/>
      <c r="R12" s="13"/>
      <c r="S12" s="13"/>
      <c r="T12" t="s">
        <v>72</v>
      </c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1:34" ht="23.25" x14ac:dyDescent="0.25">
      <c r="A13" s="10">
        <v>5</v>
      </c>
      <c r="B13" s="33" t="s">
        <v>27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29"/>
      <c r="O13" s="29"/>
      <c r="P13" s="29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</row>
    <row r="14" spans="1:34" ht="23.25" x14ac:dyDescent="0.25">
      <c r="A14" s="10">
        <v>6</v>
      </c>
      <c r="B14" s="32" t="s">
        <v>28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29"/>
      <c r="O14" s="29"/>
      <c r="P14" s="29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</row>
    <row r="15" spans="1:34" ht="23.25" x14ac:dyDescent="0.25">
      <c r="A15" s="10">
        <v>7</v>
      </c>
      <c r="B15" s="33" t="s">
        <v>29</v>
      </c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29"/>
      <c r="O15" s="29"/>
      <c r="P15" s="29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</row>
    <row r="16" spans="1:34" ht="23.25" x14ac:dyDescent="0.25">
      <c r="A16" s="10">
        <v>8</v>
      </c>
      <c r="B16" s="32" t="s">
        <v>30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29"/>
      <c r="O16" s="29"/>
      <c r="P16" s="29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</row>
    <row r="17" spans="1:30" ht="23.25" x14ac:dyDescent="0.25">
      <c r="A17" s="10">
        <v>9</v>
      </c>
      <c r="B17" s="33" t="s">
        <v>31</v>
      </c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29"/>
      <c r="O17" s="29"/>
      <c r="P17" s="29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</row>
    <row r="18" spans="1:30" ht="23.25" x14ac:dyDescent="0.25">
      <c r="A18" s="10">
        <v>10</v>
      </c>
      <c r="B18" s="32" t="s">
        <v>32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29"/>
      <c r="O18" s="29"/>
      <c r="P18" s="29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ht="23.25" x14ac:dyDescent="0.25">
      <c r="A19" s="10">
        <v>11</v>
      </c>
      <c r="B19" s="33" t="s">
        <v>33</v>
      </c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29"/>
      <c r="O19" s="29"/>
      <c r="P19" s="29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23.25" x14ac:dyDescent="0.25">
      <c r="A20" s="10">
        <v>12</v>
      </c>
      <c r="B20" s="32" t="s">
        <v>34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29"/>
      <c r="O20" s="29"/>
      <c r="P20" s="29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:30" ht="23.25" x14ac:dyDescent="0.25">
      <c r="A21" s="10">
        <v>13</v>
      </c>
      <c r="B21" s="33" t="s">
        <v>35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29"/>
      <c r="O21" s="29"/>
      <c r="P21" s="29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:30" ht="23.25" x14ac:dyDescent="0.25">
      <c r="A22" s="10">
        <v>14</v>
      </c>
      <c r="B22" s="32" t="s">
        <v>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29"/>
      <c r="O22" s="29"/>
      <c r="P22" s="29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:30" ht="23.25" x14ac:dyDescent="0.25">
      <c r="A23" s="10">
        <v>15</v>
      </c>
      <c r="B23" s="33" t="s">
        <v>37</v>
      </c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29"/>
      <c r="O23" s="29"/>
      <c r="P23" s="29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:30" ht="23.25" x14ac:dyDescent="0.25">
      <c r="A24" s="10">
        <v>16</v>
      </c>
      <c r="B24" s="32" t="s">
        <v>38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29"/>
      <c r="O24" s="29"/>
      <c r="P24" s="29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:30" ht="23.25" x14ac:dyDescent="0.25">
      <c r="A25" s="10">
        <v>17</v>
      </c>
      <c r="B25" s="33" t="s">
        <v>39</v>
      </c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29"/>
      <c r="O25" s="29"/>
      <c r="P25" s="29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:30" ht="23.25" x14ac:dyDescent="0.25">
      <c r="A26" s="10">
        <v>18</v>
      </c>
      <c r="B26" s="32" t="s">
        <v>40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29"/>
      <c r="O26" s="29"/>
      <c r="P26" s="29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</row>
    <row r="27" spans="1:30" ht="23.25" x14ac:dyDescent="0.25">
      <c r="A27" s="10">
        <v>19</v>
      </c>
      <c r="B27" s="33" t="s">
        <v>41</v>
      </c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29"/>
      <c r="O27" s="29"/>
      <c r="P27" s="29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</row>
    <row r="28" spans="1:30" ht="23.25" x14ac:dyDescent="0.25">
      <c r="A28" s="10">
        <v>20</v>
      </c>
      <c r="B28" s="32" t="s">
        <v>42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29"/>
      <c r="O28" s="29"/>
      <c r="P28" s="29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</row>
    <row r="29" spans="1:30" ht="23.25" x14ac:dyDescent="0.25">
      <c r="A29" s="10">
        <v>21</v>
      </c>
      <c r="B29" s="33" t="s">
        <v>43</v>
      </c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29"/>
      <c r="O29" s="29"/>
      <c r="P29" s="29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</row>
    <row r="30" spans="1:30" ht="23.25" x14ac:dyDescent="0.25">
      <c r="A30" s="10">
        <v>22</v>
      </c>
      <c r="B30" s="32" t="s">
        <v>44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29"/>
      <c r="O30" s="29"/>
      <c r="P30" s="29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</row>
    <row r="31" spans="1:30" ht="23.25" x14ac:dyDescent="0.25">
      <c r="A31" s="10">
        <v>23</v>
      </c>
      <c r="B31" s="33" t="s">
        <v>45</v>
      </c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29"/>
      <c r="O31" s="29"/>
      <c r="P31" s="29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</row>
    <row r="32" spans="1:30" ht="23.25" x14ac:dyDescent="0.25">
      <c r="A32" s="10">
        <v>24</v>
      </c>
      <c r="B32" s="32" t="s">
        <v>46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29"/>
      <c r="O32" s="29"/>
      <c r="P32" s="29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</row>
    <row r="33" spans="1:30" ht="23.25" x14ac:dyDescent="0.25">
      <c r="A33" s="10">
        <v>25</v>
      </c>
      <c r="B33" s="33" t="s">
        <v>47</v>
      </c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29"/>
      <c r="O33" s="29"/>
      <c r="P33" s="29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</row>
    <row r="34" spans="1:30" ht="23.25" x14ac:dyDescent="0.25">
      <c r="A34" s="10">
        <v>26</v>
      </c>
      <c r="B34" s="32" t="s">
        <v>48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29"/>
      <c r="O34" s="29"/>
      <c r="P34" s="29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0" ht="23.25" x14ac:dyDescent="0.25">
      <c r="A35" s="10">
        <v>27</v>
      </c>
      <c r="B35" s="33" t="s">
        <v>49</v>
      </c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29"/>
      <c r="O35" s="29"/>
      <c r="P35" s="29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 ht="23.25" x14ac:dyDescent="0.25">
      <c r="A36" s="10">
        <v>28</v>
      </c>
      <c r="B36" s="32" t="s">
        <v>50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29"/>
      <c r="O36" s="29"/>
      <c r="P36" s="29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 ht="23.25" x14ac:dyDescent="0.25">
      <c r="A37" s="10">
        <v>29</v>
      </c>
      <c r="B37" s="33" t="s">
        <v>51</v>
      </c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29"/>
      <c r="O37" s="29"/>
      <c r="P37" s="29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 ht="23.25" x14ac:dyDescent="0.25">
      <c r="A38" s="10">
        <v>30</v>
      </c>
      <c r="B38" s="32" t="s">
        <v>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29"/>
      <c r="O38" s="29"/>
      <c r="P38" s="29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</row>
    <row r="39" spans="1:30" ht="23.25" x14ac:dyDescent="0.25">
      <c r="A39" s="10">
        <v>31</v>
      </c>
      <c r="B39" s="33" t="s">
        <v>53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29"/>
      <c r="O39" s="29"/>
      <c r="P39" s="29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</row>
    <row r="40" spans="1:30" ht="23.25" x14ac:dyDescent="0.25">
      <c r="A40" s="10">
        <v>32</v>
      </c>
      <c r="B40" s="32" t="s">
        <v>54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29"/>
      <c r="O40" s="29"/>
      <c r="P40" s="29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</row>
    <row r="41" spans="1:30" ht="23.25" x14ac:dyDescent="0.25">
      <c r="A41" s="10">
        <v>33</v>
      </c>
      <c r="B41" s="33" t="s">
        <v>55</v>
      </c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29"/>
      <c r="O41" s="29"/>
      <c r="P41" s="29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</row>
    <row r="42" spans="1:30" ht="23.25" x14ac:dyDescent="0.25">
      <c r="A42" s="10">
        <v>34</v>
      </c>
      <c r="B42" s="32" t="s">
        <v>56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29"/>
      <c r="O42" s="29"/>
      <c r="P42" s="29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</row>
    <row r="43" spans="1:30" ht="23.25" x14ac:dyDescent="0.25">
      <c r="A43" s="10">
        <v>35</v>
      </c>
      <c r="B43" s="33" t="s">
        <v>57</v>
      </c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29"/>
      <c r="O43" s="29"/>
      <c r="P43" s="29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</row>
    <row r="44" spans="1:30" ht="23.25" x14ac:dyDescent="0.25">
      <c r="A44" s="10">
        <v>36</v>
      </c>
      <c r="B44" s="32" t="s">
        <v>58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29"/>
      <c r="O44" s="29"/>
      <c r="P44" s="29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</row>
    <row r="45" spans="1:30" ht="23.25" x14ac:dyDescent="0.25">
      <c r="A45" s="10">
        <v>37</v>
      </c>
      <c r="B45" s="33" t="s">
        <v>59</v>
      </c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29"/>
      <c r="O45" s="29"/>
      <c r="P45" s="29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</row>
    <row r="46" spans="1:30" ht="23.25" x14ac:dyDescent="0.25">
      <c r="A46" s="10">
        <v>38</v>
      </c>
      <c r="B46" s="32" t="s">
        <v>60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29"/>
      <c r="O46" s="29"/>
      <c r="P46" s="29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</row>
    <row r="47" spans="1:30" ht="23.25" x14ac:dyDescent="0.25">
      <c r="A47" s="10">
        <v>39</v>
      </c>
      <c r="B47" s="33" t="s">
        <v>61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29"/>
      <c r="O47" s="29"/>
      <c r="P47" s="29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</row>
    <row r="48" spans="1:30" ht="23.25" x14ac:dyDescent="0.25">
      <c r="A48" s="10">
        <v>40</v>
      </c>
      <c r="B48" s="32" t="s">
        <v>62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29"/>
      <c r="O48" s="29"/>
      <c r="P48" s="29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</row>
    <row r="49" spans="1:16" ht="23.25" x14ac:dyDescent="0.25">
      <c r="A49" s="10">
        <v>41</v>
      </c>
      <c r="B49" s="33" t="s">
        <v>63</v>
      </c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9"/>
      <c r="O49" s="29"/>
      <c r="P49" s="29"/>
    </row>
    <row r="50" spans="1:16" ht="23.25" x14ac:dyDescent="0.25">
      <c r="A50" s="10">
        <v>42</v>
      </c>
      <c r="B50" s="32" t="s">
        <v>64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29"/>
      <c r="O50" s="29"/>
      <c r="P50" s="29"/>
    </row>
    <row r="51" spans="1:16" ht="23.25" x14ac:dyDescent="0.25">
      <c r="A51" s="10">
        <v>43</v>
      </c>
      <c r="B51" s="33" t="s">
        <v>65</v>
      </c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29"/>
      <c r="O51" s="29"/>
      <c r="P51" s="29"/>
    </row>
    <row r="52" spans="1:16" ht="23.25" x14ac:dyDescent="0.25">
      <c r="A52" s="10">
        <v>44</v>
      </c>
      <c r="B52" s="32" t="s">
        <v>66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29"/>
      <c r="O52" s="29"/>
      <c r="P52" s="29"/>
    </row>
    <row r="53" spans="1:16" ht="23.25" x14ac:dyDescent="0.25">
      <c r="A53" s="10">
        <v>45</v>
      </c>
      <c r="B53" s="33" t="s">
        <v>67</v>
      </c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29"/>
      <c r="O53" s="29"/>
      <c r="P53" s="29"/>
    </row>
    <row r="54" spans="1:16" ht="23.25" x14ac:dyDescent="0.25">
      <c r="A54" s="10">
        <v>46</v>
      </c>
      <c r="B54" s="32" t="s">
        <v>68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29"/>
      <c r="O54" s="29"/>
      <c r="P54" s="29"/>
    </row>
    <row r="55" spans="1:16" ht="24" customHeight="1" x14ac:dyDescent="0.25"/>
    <row r="56" spans="1:16" ht="24" customHeight="1" x14ac:dyDescent="0.25"/>
    <row r="57" spans="1:16" ht="24" customHeight="1" x14ac:dyDescent="0.25"/>
    <row r="58" spans="1:16" ht="24" customHeight="1" x14ac:dyDescent="0.25"/>
    <row r="59" spans="1:16" ht="24" customHeight="1" x14ac:dyDescent="0.25"/>
    <row r="60" spans="1:16" ht="24" customHeight="1" x14ac:dyDescent="0.25"/>
    <row r="61" spans="1:16" ht="24" customHeight="1" x14ac:dyDescent="0.25"/>
    <row r="62" spans="1:16" ht="24" customHeight="1" x14ac:dyDescent="0.25"/>
    <row r="63" spans="1:16" ht="24" customHeight="1" x14ac:dyDescent="0.25"/>
    <row r="64" spans="1:16" ht="24" customHeight="1" x14ac:dyDescent="0.25"/>
    <row r="65" ht="24" customHeight="1" x14ac:dyDescent="0.25"/>
    <row r="66" ht="24" customHeight="1" x14ac:dyDescent="0.25"/>
    <row r="67" ht="24" customHeight="1" x14ac:dyDescent="0.25"/>
    <row r="68" ht="24" customHeight="1" x14ac:dyDescent="0.25"/>
    <row r="69" ht="24" customHeight="1" x14ac:dyDescent="0.25"/>
  </sheetData>
  <sheetProtection algorithmName="SHA-512" hashValue="foB6YE2bKbQRfkxo6MDW2rqfAhpJa7ASn7RMGrKjIlebp/7YAi9zSdx+kIcICfWcn3Qf92+7D95CzS93qftc5Q==" saltValue="kKIBibhgDLJFI8qv2ZBLLg==" spinCount="100000" sheet="1" formatCells="0" formatColumns="0" formatRows="0" insertColumns="0" insertRows="0" insertHyperlinks="0" deleteColumns="0" deleteRows="0" selectLockedCells="1" sort="0" autoFilter="0" pivotTables="0"/>
  <mergeCells count="95">
    <mergeCell ref="B30:M30"/>
    <mergeCell ref="B24:M24"/>
    <mergeCell ref="B25:M25"/>
    <mergeCell ref="N22:P22"/>
    <mergeCell ref="N23:P23"/>
    <mergeCell ref="N24:P24"/>
    <mergeCell ref="N25:P25"/>
    <mergeCell ref="N30:P30"/>
    <mergeCell ref="N26:P26"/>
    <mergeCell ref="N27:P27"/>
    <mergeCell ref="N28:P28"/>
    <mergeCell ref="N29:P29"/>
    <mergeCell ref="B26:M26"/>
    <mergeCell ref="B27:M27"/>
    <mergeCell ref="B28:M28"/>
    <mergeCell ref="B29:M29"/>
    <mergeCell ref="B46:M46"/>
    <mergeCell ref="A2:C2"/>
    <mergeCell ref="B31:M31"/>
    <mergeCell ref="B32:M32"/>
    <mergeCell ref="B33:M33"/>
    <mergeCell ref="B34:M34"/>
    <mergeCell ref="B35:M35"/>
    <mergeCell ref="B19:M19"/>
    <mergeCell ref="B20:M20"/>
    <mergeCell ref="B21:M21"/>
    <mergeCell ref="B22:M22"/>
    <mergeCell ref="B23:M23"/>
    <mergeCell ref="B14:M14"/>
    <mergeCell ref="B15:M15"/>
    <mergeCell ref="B16:M16"/>
    <mergeCell ref="B17:M17"/>
    <mergeCell ref="B18:M18"/>
    <mergeCell ref="B9:M9"/>
    <mergeCell ref="B10:M10"/>
    <mergeCell ref="B11:M11"/>
    <mergeCell ref="B12:M12"/>
    <mergeCell ref="B13:M13"/>
    <mergeCell ref="B36:M36"/>
    <mergeCell ref="B37:M37"/>
    <mergeCell ref="B38:M38"/>
    <mergeCell ref="B39:M39"/>
    <mergeCell ref="B40:M40"/>
    <mergeCell ref="B41:M41"/>
    <mergeCell ref="B42:M42"/>
    <mergeCell ref="B43:M43"/>
    <mergeCell ref="B44:M44"/>
    <mergeCell ref="B45:M45"/>
    <mergeCell ref="B47:M47"/>
    <mergeCell ref="B48:M48"/>
    <mergeCell ref="B49:M49"/>
    <mergeCell ref="B50:M50"/>
    <mergeCell ref="B51:M51"/>
    <mergeCell ref="B52:M52"/>
    <mergeCell ref="B53:M53"/>
    <mergeCell ref="B54:M54"/>
    <mergeCell ref="N9:P9"/>
    <mergeCell ref="N10:P10"/>
    <mergeCell ref="N11:P11"/>
    <mergeCell ref="N12:P12"/>
    <mergeCell ref="N13:P13"/>
    <mergeCell ref="N14:P14"/>
    <mergeCell ref="N15:P15"/>
    <mergeCell ref="N16:P16"/>
    <mergeCell ref="N17:P17"/>
    <mergeCell ref="N18:P18"/>
    <mergeCell ref="N19:P19"/>
    <mergeCell ref="N20:P20"/>
    <mergeCell ref="N21:P21"/>
    <mergeCell ref="N31:P31"/>
    <mergeCell ref="N40:P40"/>
    <mergeCell ref="N41:P41"/>
    <mergeCell ref="N42:P42"/>
    <mergeCell ref="N33:P33"/>
    <mergeCell ref="N34:P34"/>
    <mergeCell ref="N35:P35"/>
    <mergeCell ref="N36:P36"/>
    <mergeCell ref="N37:P37"/>
    <mergeCell ref="N32:P32"/>
    <mergeCell ref="N53:P53"/>
    <mergeCell ref="N54:P54"/>
    <mergeCell ref="A4:P7"/>
    <mergeCell ref="D2:P2"/>
    <mergeCell ref="N48:P48"/>
    <mergeCell ref="N49:P49"/>
    <mergeCell ref="N50:P50"/>
    <mergeCell ref="N51:P51"/>
    <mergeCell ref="N52:P52"/>
    <mergeCell ref="N43:P43"/>
    <mergeCell ref="N44:P44"/>
    <mergeCell ref="N45:P45"/>
    <mergeCell ref="N46:P46"/>
    <mergeCell ref="N47:P47"/>
    <mergeCell ref="N38:P38"/>
    <mergeCell ref="N39:P39"/>
  </mergeCells>
  <conditionalFormatting sqref="N9:P54">
    <cfRule type="containsBlanks" dxfId="18" priority="27">
      <formula>LEN(TRIM(N9))=0</formula>
    </cfRule>
  </conditionalFormatting>
  <conditionalFormatting sqref="D2">
    <cfRule type="notContainsBlanks" dxfId="17" priority="14">
      <formula>LEN(TRIM(D2))&gt;0</formula>
    </cfRule>
    <cfRule type="containsBlanks" dxfId="16" priority="17">
      <formula>LEN(TRIM(D2))=0</formula>
    </cfRule>
  </conditionalFormatting>
  <conditionalFormatting sqref="N10:N54">
    <cfRule type="notContainsBlanks" dxfId="15" priority="28">
      <formula>LEN(TRIM(N10))&gt;0</formula>
    </cfRule>
  </conditionalFormatting>
  <conditionalFormatting sqref="N9 N16 N23 N29:N30 N39 N49 N18:N19 N36:N37 N25:N27 N34 N43:N46 N51:N52">
    <cfRule type="notContainsBlanks" dxfId="14" priority="1">
      <formula>LEN(TRIM(N9))&gt;0</formula>
    </cfRule>
  </conditionalFormatting>
  <dataValidations count="1">
    <dataValidation type="list" allowBlank="1" showErrorMessage="1" promptTitle="Подсказка" prompt="1 - почти никогда_x000a_2 - иногда_x000a_3 - часто_x000a_4 - почти всегда" sqref="N9:N54">
      <formula1>$T$9:$T$12</formula1>
    </dataValidation>
  </dataValidations>
  <pageMargins left="0.7" right="0.7" top="0.75" bottom="0.75" header="0.3" footer="0.3"/>
  <pageSetup paperSize="9"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G69"/>
  <sheetViews>
    <sheetView showGridLines="0" showRowColHeaders="0" zoomScaleNormal="100" workbookViewId="0">
      <selection activeCell="N9" sqref="N9:P15"/>
    </sheetView>
  </sheetViews>
  <sheetFormatPr defaultRowHeight="15" x14ac:dyDescent="0.25"/>
  <cols>
    <col min="1" max="1" width="7.5703125" customWidth="1"/>
    <col min="12" max="12" width="12.5703125" customWidth="1"/>
    <col min="16" max="16" width="6.28515625" customWidth="1"/>
    <col min="17" max="17" width="6.140625" customWidth="1"/>
    <col min="20" max="20" width="9.140625" hidden="1" customWidth="1"/>
    <col min="32" max="34" width="0" hidden="1" customWidth="1"/>
  </cols>
  <sheetData>
    <row r="1" spans="1:33" x14ac:dyDescent="0.25">
      <c r="AG1">
        <v>13</v>
      </c>
    </row>
    <row r="2" spans="1:33" ht="23.25" customHeight="1" x14ac:dyDescent="0.25">
      <c r="A2" s="41" t="s">
        <v>73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AF2" t="s">
        <v>6</v>
      </c>
      <c r="AG2">
        <v>14</v>
      </c>
    </row>
    <row r="3" spans="1:33" ht="18" customHeight="1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AF3" t="s">
        <v>7</v>
      </c>
      <c r="AG3">
        <v>15</v>
      </c>
    </row>
    <row r="4" spans="1:33" ht="22.5" customHeight="1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AG4">
        <v>16</v>
      </c>
    </row>
    <row r="5" spans="1:33" ht="20.25" customHeight="1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33" ht="13.5" customHeight="1" x14ac:dyDescent="0.25"/>
    <row r="7" spans="1:33" ht="20.25" customHeight="1" x14ac:dyDescent="0.25">
      <c r="A7" s="42" t="s">
        <v>74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3"/>
      <c r="M7" s="43"/>
      <c r="N7" s="43"/>
      <c r="O7" s="43"/>
      <c r="P7" s="43"/>
    </row>
    <row r="8" spans="1:33" s="13" customFormat="1" x14ac:dyDescent="0.25"/>
    <row r="9" spans="1:33" ht="23.25" x14ac:dyDescent="0.25">
      <c r="A9" s="10">
        <v>1</v>
      </c>
      <c r="B9" s="38" t="s">
        <v>75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40"/>
      <c r="N9" s="29"/>
      <c r="O9" s="29"/>
      <c r="P9" s="29"/>
      <c r="Q9" s="13"/>
      <c r="R9" s="13"/>
      <c r="S9" s="13"/>
      <c r="T9" t="s">
        <v>82</v>
      </c>
      <c r="U9" s="13"/>
      <c r="V9" s="13"/>
      <c r="W9" s="13"/>
      <c r="X9" s="13"/>
      <c r="Y9" s="13"/>
      <c r="Z9" s="13"/>
      <c r="AA9" s="13"/>
      <c r="AB9" s="13"/>
      <c r="AC9" s="13"/>
      <c r="AD9" s="13"/>
    </row>
    <row r="10" spans="1:33" ht="23.25" x14ac:dyDescent="0.25">
      <c r="A10" s="10">
        <v>2</v>
      </c>
      <c r="B10" s="35" t="s">
        <v>76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7"/>
      <c r="N10" s="29"/>
      <c r="O10" s="29"/>
      <c r="P10" s="29"/>
      <c r="Q10" s="13"/>
      <c r="R10" s="13"/>
      <c r="S10" s="13"/>
      <c r="T10" t="s">
        <v>83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</row>
    <row r="11" spans="1:33" ht="23.25" x14ac:dyDescent="0.25">
      <c r="A11" s="10">
        <v>3</v>
      </c>
      <c r="B11" s="38" t="s">
        <v>77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40"/>
      <c r="N11" s="29"/>
      <c r="O11" s="29"/>
      <c r="P11" s="29"/>
      <c r="Q11" s="13"/>
      <c r="R11" s="13"/>
      <c r="S11" s="13"/>
      <c r="T11" t="s">
        <v>84</v>
      </c>
      <c r="U11" s="13"/>
      <c r="V11" s="13"/>
      <c r="W11" s="13"/>
      <c r="X11" s="13"/>
      <c r="Y11" s="13"/>
      <c r="Z11" s="13"/>
      <c r="AA11" s="13"/>
      <c r="AB11" s="13"/>
      <c r="AC11" s="13"/>
      <c r="AD11" s="13"/>
    </row>
    <row r="12" spans="1:33" ht="23.25" x14ac:dyDescent="0.25">
      <c r="A12" s="10">
        <v>4</v>
      </c>
      <c r="B12" s="35" t="s">
        <v>78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7"/>
      <c r="N12" s="29"/>
      <c r="O12" s="29"/>
      <c r="P12" s="29"/>
      <c r="Q12" s="13"/>
      <c r="R12" s="13"/>
      <c r="S12" s="13"/>
      <c r="T12" t="s">
        <v>85</v>
      </c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1:33" ht="23.25" x14ac:dyDescent="0.25">
      <c r="A13" s="10">
        <v>5</v>
      </c>
      <c r="B13" s="38" t="s">
        <v>79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40"/>
      <c r="N13" s="29"/>
      <c r="O13" s="29"/>
      <c r="P13" s="29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</row>
    <row r="14" spans="1:33" ht="23.25" x14ac:dyDescent="0.25">
      <c r="A14" s="10">
        <v>6</v>
      </c>
      <c r="B14" s="35" t="s">
        <v>80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7"/>
      <c r="N14" s="29"/>
      <c r="O14" s="29"/>
      <c r="P14" s="29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</row>
    <row r="15" spans="1:33" ht="23.25" x14ac:dyDescent="0.25">
      <c r="A15" s="10">
        <v>7</v>
      </c>
      <c r="B15" s="38" t="s">
        <v>81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40"/>
      <c r="N15" s="29"/>
      <c r="O15" s="29"/>
      <c r="P15" s="29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</row>
    <row r="16" spans="1:33" x14ac:dyDescent="0.25"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</row>
    <row r="17" spans="17:30" x14ac:dyDescent="0.25"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</row>
    <row r="18" spans="17:30" x14ac:dyDescent="0.25"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7:30" x14ac:dyDescent="0.25"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7:30" x14ac:dyDescent="0.25"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</row>
    <row r="21" spans="17:30" x14ac:dyDescent="0.25"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</row>
    <row r="22" spans="17:30" x14ac:dyDescent="0.25"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</row>
    <row r="23" spans="17:30" x14ac:dyDescent="0.25"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</row>
    <row r="24" spans="17:30" x14ac:dyDescent="0.25"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</row>
    <row r="25" spans="17:30" x14ac:dyDescent="0.25"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</row>
    <row r="26" spans="17:30" x14ac:dyDescent="0.25"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</row>
    <row r="27" spans="17:30" x14ac:dyDescent="0.25"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</row>
    <row r="28" spans="17:30" x14ac:dyDescent="0.25"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</row>
    <row r="29" spans="17:30" x14ac:dyDescent="0.25"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</row>
    <row r="30" spans="17:30" x14ac:dyDescent="0.25"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</row>
    <row r="31" spans="17:30" x14ac:dyDescent="0.25"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</row>
    <row r="32" spans="17:30" x14ac:dyDescent="0.25"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</row>
    <row r="33" spans="17:30" x14ac:dyDescent="0.25"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</row>
    <row r="34" spans="17:30" x14ac:dyDescent="0.25"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7:30" x14ac:dyDescent="0.25"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7:30" x14ac:dyDescent="0.25"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7:30" x14ac:dyDescent="0.25"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7:30" x14ac:dyDescent="0.25"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</row>
    <row r="39" spans="17:30" x14ac:dyDescent="0.25"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</row>
    <row r="40" spans="17:30" x14ac:dyDescent="0.25"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</row>
    <row r="41" spans="17:30" x14ac:dyDescent="0.25"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</row>
    <row r="42" spans="17:30" x14ac:dyDescent="0.25"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</row>
    <row r="43" spans="17:30" x14ac:dyDescent="0.25"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</row>
    <row r="44" spans="17:30" x14ac:dyDescent="0.25"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</row>
    <row r="45" spans="17:30" x14ac:dyDescent="0.25"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</row>
    <row r="46" spans="17:30" x14ac:dyDescent="0.25"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</row>
    <row r="47" spans="17:30" x14ac:dyDescent="0.25"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</row>
    <row r="48" spans="17:30" x14ac:dyDescent="0.25"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</row>
    <row r="55" ht="24" customHeight="1" x14ac:dyDescent="0.25"/>
    <row r="56" ht="24" customHeight="1" x14ac:dyDescent="0.25"/>
    <row r="57" ht="24" customHeight="1" x14ac:dyDescent="0.25"/>
    <row r="58" ht="24" customHeight="1" x14ac:dyDescent="0.25"/>
    <row r="59" ht="24" customHeight="1" x14ac:dyDescent="0.25"/>
    <row r="60" ht="24" customHeight="1" x14ac:dyDescent="0.25"/>
    <row r="61" ht="24" customHeight="1" x14ac:dyDescent="0.25"/>
    <row r="62" ht="24" customHeight="1" x14ac:dyDescent="0.25"/>
    <row r="63" ht="24" customHeight="1" x14ac:dyDescent="0.25"/>
    <row r="64" ht="24" customHeight="1" x14ac:dyDescent="0.25"/>
    <row r="65" ht="24" customHeight="1" x14ac:dyDescent="0.25"/>
    <row r="66" ht="24" customHeight="1" x14ac:dyDescent="0.25"/>
    <row r="67" ht="24" customHeight="1" x14ac:dyDescent="0.25"/>
    <row r="68" ht="24" customHeight="1" x14ac:dyDescent="0.25"/>
    <row r="69" ht="24" customHeight="1" x14ac:dyDescent="0.25"/>
  </sheetData>
  <sheetProtection algorithmName="SHA-512" hashValue="pgT4ZQ5KqQIlJFDqOKzGGrLuGjDkeFYV1zue0yzV9yu3XDSJ33157BnoiktyZiU8CuPDE2A3MVHYa46+vhoj/w==" saltValue="FblZsYLdLr7qfWZKQ7WUUw==" spinCount="100000" sheet="1" formatCells="0" formatColumns="0" formatRows="0" insertColumns="0" insertRows="0" insertHyperlinks="0" deleteColumns="0" deleteRows="0" selectLockedCells="1" sort="0" autoFilter="0" pivotTables="0"/>
  <mergeCells count="17">
    <mergeCell ref="A2:P5"/>
    <mergeCell ref="B9:M9"/>
    <mergeCell ref="N9:P9"/>
    <mergeCell ref="B10:M10"/>
    <mergeCell ref="N10:P10"/>
    <mergeCell ref="A7:K7"/>
    <mergeCell ref="L7:P7"/>
    <mergeCell ref="B14:M14"/>
    <mergeCell ref="N14:P14"/>
    <mergeCell ref="B15:M15"/>
    <mergeCell ref="N15:P15"/>
    <mergeCell ref="B11:M11"/>
    <mergeCell ref="N11:P11"/>
    <mergeCell ref="B12:M12"/>
    <mergeCell ref="N12:P12"/>
    <mergeCell ref="B13:M13"/>
    <mergeCell ref="N13:P13"/>
  </mergeCells>
  <conditionalFormatting sqref="L7:P7">
    <cfRule type="containsBlanks" dxfId="13" priority="2">
      <formula>LEN(TRIM(L7))=0</formula>
    </cfRule>
    <cfRule type="notContainsBlanks" dxfId="12" priority="9">
      <formula>LEN(TRIM(L7))&gt;0</formula>
    </cfRule>
  </conditionalFormatting>
  <conditionalFormatting sqref="N9:P15">
    <cfRule type="notContainsBlanks" dxfId="11" priority="11">
      <formula>LEN(TRIM(N9))&gt;0</formula>
    </cfRule>
    <cfRule type="containsBlanks" dxfId="10" priority="11">
      <formula>LEN(TRIM(N9))=0</formula>
    </cfRule>
  </conditionalFormatting>
  <dataValidations count="1">
    <dataValidation type="list" allowBlank="1" showErrorMessage="1" promptTitle="Подсказка" prompt="1 - почти никогда_x000a_2 - иногда_x000a_3 - часто_x000a_4 - почти всегда" sqref="N9:N15">
      <formula1>$T$9:$T$12</formula1>
    </dataValidation>
  </dataValidations>
  <pageMargins left="0.7" right="0.7" top="0.75" bottom="0.75" header="0.3" footer="0.3"/>
  <pageSetup paperSize="9" orientation="portrait"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M53"/>
  <sheetViews>
    <sheetView topLeftCell="O1" zoomScaleNormal="100" workbookViewId="0">
      <selection activeCell="AM2" sqref="AM2"/>
    </sheetView>
  </sheetViews>
  <sheetFormatPr defaultRowHeight="15" x14ac:dyDescent="0.25"/>
  <cols>
    <col min="1" max="1" width="23.85546875" bestFit="1" customWidth="1"/>
    <col min="2" max="2" width="14.140625" bestFit="1" customWidth="1"/>
    <col min="4" max="4" width="14.140625" bestFit="1" customWidth="1"/>
    <col min="5" max="5" width="10.42578125" customWidth="1"/>
    <col min="6" max="6" width="9.140625" customWidth="1"/>
    <col min="7" max="7" width="6.28515625" customWidth="1"/>
    <col min="8" max="8" width="9.140625" customWidth="1"/>
    <col min="9" max="9" width="6.85546875" customWidth="1"/>
    <col min="10" max="10" width="7" customWidth="1"/>
    <col min="11" max="11" width="8.28515625" customWidth="1"/>
    <col min="12" max="12" width="8.42578125" customWidth="1"/>
    <col min="13" max="13" width="6.5703125" customWidth="1"/>
    <col min="14" max="14" width="5.42578125" customWidth="1"/>
    <col min="15" max="15" width="5.28515625" customWidth="1"/>
    <col min="16" max="16" width="7.28515625" customWidth="1"/>
    <col min="21" max="21" width="7.5703125" customWidth="1"/>
  </cols>
  <sheetData>
    <row r="1" spans="1:39" ht="42" customHeight="1" x14ac:dyDescent="0.25">
      <c r="A1" s="46" t="s">
        <v>86</v>
      </c>
      <c r="B1" s="47"/>
      <c r="D1" s="46" t="s">
        <v>87</v>
      </c>
      <c r="E1" s="47"/>
      <c r="G1" s="44" t="s">
        <v>88</v>
      </c>
      <c r="H1" s="44"/>
      <c r="I1" s="44"/>
      <c r="J1" s="44" t="s">
        <v>89</v>
      </c>
      <c r="K1" s="44"/>
      <c r="L1" s="44"/>
      <c r="M1" s="44" t="s">
        <v>90</v>
      </c>
      <c r="N1" s="44"/>
      <c r="O1" s="44"/>
      <c r="P1" s="44" t="s">
        <v>91</v>
      </c>
      <c r="Q1" s="44"/>
      <c r="R1" s="44"/>
      <c r="S1" s="44"/>
      <c r="T1" s="45" t="s">
        <v>92</v>
      </c>
      <c r="U1" s="45"/>
      <c r="V1" s="45"/>
      <c r="W1" s="45" t="s">
        <v>93</v>
      </c>
      <c r="X1" s="45"/>
      <c r="Y1" s="45"/>
      <c r="Z1" s="49" t="s">
        <v>94</v>
      </c>
      <c r="AA1" s="49"/>
      <c r="AB1" s="49"/>
      <c r="AC1" s="48" t="s">
        <v>95</v>
      </c>
      <c r="AD1" s="48"/>
      <c r="AE1" s="49" t="s">
        <v>96</v>
      </c>
      <c r="AF1" s="49"/>
      <c r="AG1" s="49"/>
      <c r="AH1" s="48" t="s">
        <v>97</v>
      </c>
      <c r="AI1" s="48"/>
      <c r="AJ1" s="48" t="s">
        <v>98</v>
      </c>
      <c r="AK1" s="48"/>
      <c r="AL1" t="s">
        <v>99</v>
      </c>
      <c r="AM1" t="s">
        <v>102</v>
      </c>
    </row>
    <row r="2" spans="1:39" ht="15" customHeight="1" x14ac:dyDescent="0.25">
      <c r="A2" s="19" t="s">
        <v>69</v>
      </c>
      <c r="B2" s="19">
        <f>SUMIF(B8:B53,1)</f>
        <v>0</v>
      </c>
      <c r="D2" s="19" t="s">
        <v>82</v>
      </c>
      <c r="E2" s="19">
        <f>SUMIF(E8:E14,1)</f>
        <v>0</v>
      </c>
      <c r="G2">
        <v>1</v>
      </c>
      <c r="H2" s="20">
        <f>IF('Часть 1'!N9='Часть 1'!$T$9,4,IF('Часть 1'!N9='Часть 1'!$T$10,3,IF('Часть 1'!N9='Часть 1'!$T$11,2,IF('Часть 1'!N9='Часть 1'!$T$12,1,0))))</f>
        <v>0</v>
      </c>
      <c r="I2" s="26">
        <f>SUM(H15,H23,H31,H37)</f>
        <v>0</v>
      </c>
      <c r="J2">
        <v>1</v>
      </c>
      <c r="K2" s="20">
        <f>IF('Часть 1'!N9='Часть 1'!$T$9,4,IF('Часть 1'!N9='Часть 1'!$T$10,3,IF('Часть 1'!N9='Часть 1'!$T$11,2,IF('Часть 1'!N9='Часть 1'!$T$12,1,0))))</f>
        <v>0</v>
      </c>
      <c r="L2">
        <f>ABS(K4-K13)</f>
        <v>0</v>
      </c>
      <c r="M2">
        <v>1</v>
      </c>
      <c r="N2">
        <f>IF('Часть 1'!N9='Часть 1'!$T$9,4,IF('Часть 1'!N9='Часть 1'!$T$10,3,IF('Часть 1'!N9='Часть 1'!$T$11,2,IF('Часть 1'!N9='Часть 1'!$T$12,1,0))))</f>
        <v>0</v>
      </c>
      <c r="O2" t="b">
        <f>IF(N4=4,1,IF(N4=3,2,IF(N4=2,3,IF(N4=1,4))))</f>
        <v>0</v>
      </c>
      <c r="P2">
        <v>1</v>
      </c>
      <c r="Q2">
        <f>IF('Часть 1'!N9='Часть 1'!$T$9,4,IF('Часть 1'!N9='Часть 1'!$T$10,3,IF('Часть 1'!N9='Часть 1'!$T$11,2,IF('Часть 1'!N9='Часть 1'!$T$12,1,0))))</f>
        <v>0</v>
      </c>
      <c r="R2">
        <f>Q12</f>
        <v>0</v>
      </c>
      <c r="T2">
        <v>1</v>
      </c>
      <c r="U2">
        <f>IF('Часть 1'!N9='Часть 1'!$T$9,4,IF('Часть 1'!N9='Часть 1'!$T$10,3,IF('Часть 1'!N9='Часть 1'!$T$11,2,IF('Часть 1'!N9='Часть 1'!$T$12,1,0))))</f>
        <v>0</v>
      </c>
      <c r="V2">
        <f>U14</f>
        <v>0</v>
      </c>
      <c r="W2">
        <v>1</v>
      </c>
      <c r="X2">
        <f>IF('Часть 1'!N9='Часть 1'!$T$9,4,IF('Часть 1'!N9='Часть 1'!$T$10,3,IF('Часть 1'!N9='Часть 1'!$T$11,2,IF('Часть 1'!N9='Часть 1'!$T$12,1,0))))</f>
        <v>0</v>
      </c>
      <c r="Y2">
        <f>X8</f>
        <v>0</v>
      </c>
      <c r="Z2">
        <v>1</v>
      </c>
      <c r="AA2">
        <f>IF('Часть 1'!N9='Часть 1'!$T$9,4,IF('Часть 1'!N9='Часть 1'!$T$10,3,IF('Часть 1'!N9='Часть 1'!$T$11,2,IF('Часть 1'!N9='Часть 1'!$T$12,1,0))))</f>
        <v>0</v>
      </c>
      <c r="AB2" t="b">
        <f>IF(AA27=4,1,IF(AA27=3,2,IF(AA27=2,3,IF(AA27=1,4))))</f>
        <v>0</v>
      </c>
      <c r="AC2" s="25">
        <f>AA39</f>
        <v>0</v>
      </c>
      <c r="AE2">
        <f>AA3</f>
        <v>0</v>
      </c>
      <c r="AH2">
        <f>AA5</f>
        <v>0</v>
      </c>
      <c r="AJ2">
        <f>AA2</f>
        <v>0</v>
      </c>
      <c r="AL2">
        <f>AA22</f>
        <v>0</v>
      </c>
      <c r="AM2">
        <f>AVERAGE(E8:E14)</f>
        <v>0</v>
      </c>
    </row>
    <row r="3" spans="1:39" ht="15" customHeight="1" x14ac:dyDescent="0.25">
      <c r="A3" s="19" t="s">
        <v>70</v>
      </c>
      <c r="B3" s="19">
        <f>SUMIF(B8:B53,2)</f>
        <v>0</v>
      </c>
      <c r="D3" s="19" t="s">
        <v>83</v>
      </c>
      <c r="E3" s="19">
        <f>SUMIF(E8:E14,2)</f>
        <v>0</v>
      </c>
      <c r="G3">
        <v>2</v>
      </c>
      <c r="H3" s="20">
        <f>IF('Часть 1'!N10='Часть 1'!$T$9,4,IF('Часть 1'!N10='Часть 1'!$T$10,3,IF('Часть 1'!N10='Часть 1'!$T$11,2,IF('Часть 1'!N10='Часть 1'!$T$12,1,0))))</f>
        <v>0</v>
      </c>
      <c r="I3" s="21"/>
      <c r="J3">
        <v>2</v>
      </c>
      <c r="K3" s="20">
        <f>IF('Часть 1'!N10='Часть 1'!$T$9,4,IF('Часть 1'!N10='Часть 1'!$T$10,3,IF('Часть 1'!N10='Часть 1'!$T$11,2,IF('Часть 1'!N10='Часть 1'!$T$12,1,0))))</f>
        <v>0</v>
      </c>
      <c r="L3">
        <f>ABS(K18-K38)</f>
        <v>0</v>
      </c>
      <c r="M3">
        <v>2</v>
      </c>
      <c r="N3">
        <f>IF('Часть 1'!N10='Часть 1'!$T$9,4,IF('Часть 1'!N10='Часть 1'!$T$10,3,IF('Часть 1'!N10='Часть 1'!$T$11,2,IF('Часть 1'!N10='Часть 1'!$T$12,1,0))))</f>
        <v>0</v>
      </c>
      <c r="O3">
        <f>N9</f>
        <v>0</v>
      </c>
      <c r="P3">
        <v>2</v>
      </c>
      <c r="Q3">
        <f>IF('Часть 1'!N10='Часть 1'!$T$9,4,IF('Часть 1'!N10='Часть 1'!$T$10,3,IF('Часть 1'!N10='Часть 1'!$T$11,2,IF('Часть 1'!N10='Часть 1'!$T$12,1,0))))</f>
        <v>0</v>
      </c>
      <c r="R3" t="b">
        <f>IF(Q16=4,1,IF(Q16=3,2,IF(Q16=2,3,IF(Q16=1,4))))</f>
        <v>0</v>
      </c>
      <c r="T3">
        <v>2</v>
      </c>
      <c r="U3">
        <f>IF('Часть 1'!N10='Часть 1'!$T$9,4,IF('Часть 1'!N10='Часть 1'!$T$10,3,IF('Часть 1'!N10='Часть 1'!$T$11,2,IF('Часть 1'!N10='Часть 1'!$T$12,1,0))))</f>
        <v>0</v>
      </c>
      <c r="V3" t="b">
        <f>IF(U18=4,1,IF(U18=3,2,IF(U18=2,3,IF(U18=1,4))))</f>
        <v>0</v>
      </c>
      <c r="W3">
        <v>2</v>
      </c>
      <c r="X3">
        <f>IF('Часть 1'!N10='Часть 1'!$T$9,4,IF('Часть 1'!N10='Часть 1'!$T$10,3,IF('Часть 1'!N10='Часть 1'!$T$11,2,IF('Часть 1'!N10='Часть 1'!$T$12,1,0))))</f>
        <v>0</v>
      </c>
      <c r="Y3">
        <f>X11</f>
        <v>0</v>
      </c>
      <c r="Z3">
        <v>2</v>
      </c>
      <c r="AA3">
        <f>IF('Часть 1'!N10='Часть 1'!$T$9,4,IF('Часть 1'!N10='Часть 1'!$T$10,3,IF('Часть 1'!N10='Часть 1'!$T$11,2,IF('Часть 1'!N10='Часть 1'!$T$12,1,0))))</f>
        <v>0</v>
      </c>
      <c r="AB3" t="b">
        <f>IF(AA35=4,1,IF(AA35=3,2,IF(AA35=2,3,IF(AA35=1,4))))</f>
        <v>0</v>
      </c>
      <c r="AE3">
        <f>AA6</f>
        <v>0</v>
      </c>
      <c r="AH3">
        <f>AA17</f>
        <v>0</v>
      </c>
      <c r="AJ3">
        <f>AA10</f>
        <v>0</v>
      </c>
      <c r="AL3">
        <f>AA30</f>
        <v>0</v>
      </c>
    </row>
    <row r="4" spans="1:39" ht="15" customHeight="1" x14ac:dyDescent="0.25">
      <c r="A4" s="19" t="s">
        <v>71</v>
      </c>
      <c r="B4" s="19">
        <f>SUMIF(B8:B53,3)</f>
        <v>0</v>
      </c>
      <c r="D4" s="19" t="s">
        <v>84</v>
      </c>
      <c r="E4" s="19">
        <f>SUMIF(E8:E14,3)</f>
        <v>0</v>
      </c>
      <c r="G4">
        <v>3</v>
      </c>
      <c r="H4" s="20">
        <f>IF('Часть 1'!N11='Часть 1'!$T$9,4,IF('Часть 1'!N11='Часть 1'!$T$10,3,IF('Часть 1'!N11='Часть 1'!$T$11,2,IF('Часть 1'!N11='Часть 1'!$T$12,1,0))))</f>
        <v>0</v>
      </c>
      <c r="I4" s="21"/>
      <c r="J4">
        <v>3</v>
      </c>
      <c r="K4" s="20">
        <f>IF('Часть 1'!N11='Часть 1'!$T$9,4,IF('Часть 1'!N11='Часть 1'!$T$10,3,IF('Часть 1'!N11='Часть 1'!$T$11,2,IF('Часть 1'!N11='Часть 1'!$T$12,1,0))))</f>
        <v>0</v>
      </c>
      <c r="L4" s="22" t="str">
        <f>IF(AND(L2&gt;2,L3&gt;2),"Случайные ответы","Нет")</f>
        <v>Нет</v>
      </c>
      <c r="M4">
        <v>3</v>
      </c>
      <c r="N4">
        <f>IF('Часть 1'!N11='Часть 1'!$T$9,4,IF('Часть 1'!N11='Часть 1'!$T$10,3,IF('Часть 1'!N11='Часть 1'!$T$11,2,IF('Часть 1'!N11='Часть 1'!$T$12,1,0))))</f>
        <v>0</v>
      </c>
      <c r="O4">
        <f>N20</f>
        <v>0</v>
      </c>
      <c r="P4">
        <v>3</v>
      </c>
      <c r="Q4">
        <f>IF('Часть 1'!N11='Часть 1'!$T$9,4,IF('Часть 1'!N11='Часть 1'!$T$10,3,IF('Часть 1'!N11='Часть 1'!$T$11,2,IF('Часть 1'!N11='Часть 1'!$T$12,1,0))))</f>
        <v>0</v>
      </c>
      <c r="R4">
        <f>Q19</f>
        <v>0</v>
      </c>
      <c r="T4">
        <v>3</v>
      </c>
      <c r="U4">
        <f>IF('Часть 1'!N11='Часть 1'!$T$9,4,IF('Часть 1'!N11='Часть 1'!$T$10,3,IF('Часть 1'!N11='Часть 1'!$T$11,2,IF('Часть 1'!N11='Часть 1'!$T$12,1,0))))</f>
        <v>0</v>
      </c>
      <c r="V4" s="23">
        <f>(V2+V3)/2</f>
        <v>0</v>
      </c>
      <c r="W4">
        <v>3</v>
      </c>
      <c r="X4">
        <f>IF('Часть 1'!N11='Часть 1'!$T$9,4,IF('Часть 1'!N11='Часть 1'!$T$10,3,IF('Часть 1'!N11='Часть 1'!$T$11,2,IF('Часть 1'!N11='Часть 1'!$T$12,1,0))))</f>
        <v>0</v>
      </c>
      <c r="Y4">
        <f>X25</f>
        <v>0</v>
      </c>
      <c r="Z4">
        <v>3</v>
      </c>
      <c r="AA4">
        <f>IF('Часть 1'!N11='Часть 1'!$T$9,4,IF('Часть 1'!N11='Часть 1'!$T$10,3,IF('Часть 1'!N11='Часть 1'!$T$11,2,IF('Часть 1'!N11='Часть 1'!$T$12,1,0))))</f>
        <v>0</v>
      </c>
      <c r="AB4" t="b">
        <f>IF(AA44=4,1,IF(AA44=3,2,IF(AA44=2,3,IF(AA44=1,4))))</f>
        <v>0</v>
      </c>
      <c r="AE4">
        <f>AA42</f>
        <v>0</v>
      </c>
      <c r="AH4" s="25">
        <f>AVERAGE(AH2:AH3)</f>
        <v>0</v>
      </c>
      <c r="AJ4">
        <f>AA28</f>
        <v>0</v>
      </c>
      <c r="AL4">
        <f>AA43</f>
        <v>0</v>
      </c>
    </row>
    <row r="5" spans="1:39" ht="15" customHeight="1" x14ac:dyDescent="0.25">
      <c r="A5" s="19" t="s">
        <v>72</v>
      </c>
      <c r="B5" s="19">
        <f>SUMIF(B8:B53,4)</f>
        <v>0</v>
      </c>
      <c r="D5" s="19" t="s">
        <v>85</v>
      </c>
      <c r="E5" s="19">
        <f>SUMIF(E8:E14,4)</f>
        <v>0</v>
      </c>
      <c r="G5">
        <v>4</v>
      </c>
      <c r="H5" s="20">
        <f>IF('Часть 1'!N12='Часть 1'!$T$9,4,IF('Часть 1'!N12='Часть 1'!$T$10,3,IF('Часть 1'!N12='Часть 1'!$T$11,2,IF('Часть 1'!N12='Часть 1'!$T$12,1,0))))</f>
        <v>0</v>
      </c>
      <c r="I5" s="21"/>
      <c r="J5">
        <v>4</v>
      </c>
      <c r="K5" s="20">
        <f>IF('Часть 1'!N12='Часть 1'!$T$9,4,IF('Часть 1'!N12='Часть 1'!$T$10,3,IF('Часть 1'!N12='Часть 1'!$T$11,2,IF('Часть 1'!N12='Часть 1'!$T$12,1,0))))</f>
        <v>0</v>
      </c>
      <c r="M5">
        <v>4</v>
      </c>
      <c r="N5">
        <f>IF('Часть 1'!N12='Часть 1'!$T$9,4,IF('Часть 1'!N12='Часть 1'!$T$10,3,IF('Часть 1'!N12='Часть 1'!$T$11,2,IF('Часть 1'!N12='Часть 1'!$T$12,1,0))))</f>
        <v>0</v>
      </c>
      <c r="O5">
        <f>N26</f>
        <v>0</v>
      </c>
      <c r="P5">
        <v>4</v>
      </c>
      <c r="Q5">
        <f>IF('Часть 1'!N12='Часть 1'!$T$9,4,IF('Часть 1'!N12='Часть 1'!$T$10,3,IF('Часть 1'!N12='Часть 1'!$T$11,2,IF('Часть 1'!N12='Часть 1'!$T$12,1,0))))</f>
        <v>0</v>
      </c>
      <c r="R5">
        <f>Q34</f>
        <v>0</v>
      </c>
      <c r="T5">
        <v>4</v>
      </c>
      <c r="U5">
        <f>IF('Часть 1'!N12='Часть 1'!$T$9,4,IF('Часть 1'!N12='Часть 1'!$T$10,3,IF('Часть 1'!N12='Часть 1'!$T$11,2,IF('Часть 1'!N12='Часть 1'!$T$12,1,0))))</f>
        <v>0</v>
      </c>
      <c r="W5">
        <v>4</v>
      </c>
      <c r="X5">
        <f>IF('Часть 1'!N12='Часть 1'!$T$9,4,IF('Часть 1'!N12='Часть 1'!$T$10,3,IF('Часть 1'!N12='Часть 1'!$T$11,2,IF('Часть 1'!N12='Часть 1'!$T$12,1,0))))</f>
        <v>0</v>
      </c>
      <c r="Z5">
        <v>4</v>
      </c>
      <c r="AA5">
        <f>IF('Часть 1'!N12='Часть 1'!$T$9,4,IF('Часть 1'!N12='Часть 1'!$T$10,3,IF('Часть 1'!N12='Часть 1'!$T$11,2,IF('Часть 1'!N12='Часть 1'!$T$12,1,0))))</f>
        <v>0</v>
      </c>
      <c r="AB5" s="25">
        <f>SUM(AB2:AB4)/3</f>
        <v>0</v>
      </c>
      <c r="AE5" s="25">
        <f>SUM(AE2:AE4)/3</f>
        <v>0</v>
      </c>
      <c r="AJ5" s="25">
        <f>AVERAGE(AJ2:AJ4)</f>
        <v>0</v>
      </c>
      <c r="AL5">
        <f>AA33</f>
        <v>0</v>
      </c>
    </row>
    <row r="6" spans="1:39" ht="15" customHeight="1" x14ac:dyDescent="0.25">
      <c r="G6">
        <v>5</v>
      </c>
      <c r="H6" s="20">
        <f>IF('Часть 1'!N13='Часть 1'!$T$9,4,IF('Часть 1'!N13='Часть 1'!$T$10,3,IF('Часть 1'!N13='Часть 1'!$T$11,2,IF('Часть 1'!N13='Часть 1'!$T$12,1,0))))</f>
        <v>0</v>
      </c>
      <c r="I6" s="21"/>
      <c r="J6">
        <v>5</v>
      </c>
      <c r="K6" s="20">
        <f>IF('Часть 1'!N13='Часть 1'!$T$9,4,IF('Часть 1'!N13='Часть 1'!$T$10,3,IF('Часть 1'!N13='Часть 1'!$T$11,2,IF('Часть 1'!N13='Часть 1'!$T$12,1,0))))</f>
        <v>0</v>
      </c>
      <c r="M6">
        <v>5</v>
      </c>
      <c r="N6">
        <f>IF('Часть 1'!N13='Часть 1'!$T$9,4,IF('Часть 1'!N13='Часть 1'!$T$10,3,IF('Часть 1'!N13='Часть 1'!$T$11,2,IF('Часть 1'!N13='Часть 1'!$T$12,1,0))))</f>
        <v>0</v>
      </c>
      <c r="O6">
        <f>N47</f>
        <v>0</v>
      </c>
      <c r="P6">
        <v>5</v>
      </c>
      <c r="Q6">
        <f>IF('Часть 1'!N13='Часть 1'!$T$9,4,IF('Часть 1'!N13='Часть 1'!$T$10,3,IF('Часть 1'!N13='Часть 1'!$T$11,2,IF('Часть 1'!N13='Часть 1'!$T$12,1,0))))</f>
        <v>0</v>
      </c>
      <c r="R6">
        <f>Q37</f>
        <v>0</v>
      </c>
      <c r="T6">
        <v>5</v>
      </c>
      <c r="U6">
        <f>IF('Часть 1'!N13='Часть 1'!$T$9,4,IF('Часть 1'!N13='Часть 1'!$T$10,3,IF('Часть 1'!N13='Часть 1'!$T$11,2,IF('Часть 1'!N13='Часть 1'!$T$12,1,0))))</f>
        <v>0</v>
      </c>
      <c r="W6">
        <v>5</v>
      </c>
      <c r="X6">
        <f>IF('Часть 1'!N13='Часть 1'!$T$9,4,IF('Часть 1'!N13='Часть 1'!$T$10,3,IF('Часть 1'!N13='Часть 1'!$T$11,2,IF('Часть 1'!N13='Часть 1'!$T$12,1,0))))</f>
        <v>0</v>
      </c>
      <c r="Z6">
        <v>5</v>
      </c>
      <c r="AA6">
        <f>IF('Часть 1'!N13='Часть 1'!$T$9,4,IF('Часть 1'!N13='Часть 1'!$T$10,3,IF('Часть 1'!N13='Часть 1'!$T$11,2,IF('Часть 1'!N13='Часть 1'!$T$12,1,0))))</f>
        <v>0</v>
      </c>
      <c r="AL6" s="25">
        <f>AVERAGE(AL2:AL5)</f>
        <v>0</v>
      </c>
    </row>
    <row r="7" spans="1:39" ht="15" customHeight="1" x14ac:dyDescent="0.25">
      <c r="G7">
        <v>6</v>
      </c>
      <c r="H7" s="20">
        <f>IF('Часть 1'!N14='Часть 1'!$T$9,4,IF('Часть 1'!N14='Часть 1'!$T$10,3,IF('Часть 1'!N14='Часть 1'!$T$11,2,IF('Часть 1'!N14='Часть 1'!$T$12,1,0))))</f>
        <v>0</v>
      </c>
      <c r="I7" s="21"/>
      <c r="J7">
        <v>6</v>
      </c>
      <c r="K7" s="20">
        <f>IF('Часть 1'!N14='Часть 1'!$T$9,4,IF('Часть 1'!N14='Часть 1'!$T$10,3,IF('Часть 1'!N14='Часть 1'!$T$11,2,IF('Часть 1'!N14='Часть 1'!$T$12,1,0))))</f>
        <v>0</v>
      </c>
      <c r="M7">
        <v>6</v>
      </c>
      <c r="N7">
        <f>IF('Часть 1'!N14='Часть 1'!$T$9,4,IF('Часть 1'!N14='Часть 1'!$T$10,3,IF('Часть 1'!N14='Часть 1'!$T$11,2,IF('Часть 1'!N14='Часть 1'!$T$12,1,0))))</f>
        <v>0</v>
      </c>
      <c r="O7" s="23">
        <f>SUM(O2:O6)/5</f>
        <v>0</v>
      </c>
      <c r="P7">
        <v>6</v>
      </c>
      <c r="Q7">
        <f>IF('Часть 1'!N14='Часть 1'!$T$9,4,IF('Часть 1'!N14='Часть 1'!$T$10,3,IF('Часть 1'!N14='Часть 1'!$T$11,2,IF('Часть 1'!N14='Часть 1'!$T$12,1,0))))</f>
        <v>0</v>
      </c>
      <c r="R7">
        <f>Q40</f>
        <v>0</v>
      </c>
      <c r="T7">
        <v>6</v>
      </c>
      <c r="U7">
        <f>IF('Часть 1'!N14='Часть 1'!$T$9,4,IF('Часть 1'!N14='Часть 1'!$T$10,3,IF('Часть 1'!N14='Часть 1'!$T$11,2,IF('Часть 1'!N14='Часть 1'!$T$12,1,0))))</f>
        <v>0</v>
      </c>
      <c r="W7">
        <v>6</v>
      </c>
      <c r="X7">
        <f>IF('Часть 1'!N14='Часть 1'!$T$9,4,IF('Часть 1'!N14='Часть 1'!$T$10,3,IF('Часть 1'!N14='Часть 1'!$T$11,2,IF('Часть 1'!N14='Часть 1'!$T$12,1,0))))</f>
        <v>0</v>
      </c>
      <c r="Y7" s="25">
        <f>SUM(Y2:Y4)/3</f>
        <v>0</v>
      </c>
      <c r="Z7">
        <v>6</v>
      </c>
      <c r="AA7">
        <f>IF('Часть 1'!N14='Часть 1'!$T$9,4,IF('Часть 1'!N14='Часть 1'!$T$10,3,IF('Часть 1'!N14='Часть 1'!$T$11,2,IF('Часть 1'!N14='Часть 1'!$T$12,1,0))))</f>
        <v>0</v>
      </c>
    </row>
    <row r="8" spans="1:39" ht="15" customHeight="1" x14ac:dyDescent="0.25">
      <c r="A8">
        <v>1</v>
      </c>
      <c r="B8">
        <f>IF('Часть 1'!N9='Часть 1'!$T$9,4,IF('Часть 1'!N9='Часть 1'!$T$10,3,IF('Часть 1'!N9='Часть 1'!$T$11,2,IF('Часть 1'!N9='Часть 1'!$T$12,1,0))))</f>
        <v>0</v>
      </c>
      <c r="D8">
        <v>1</v>
      </c>
      <c r="E8">
        <f>IF('Часть 2'!N9='Часть 2'!$T$9,1,IF('Часть 2'!N9='Часть 2'!$T$10,2,IF('Часть 2'!N9='Часть 2'!$T$11,3,IF('Часть 2'!N9='Часть 2'!$T$12,4,))))</f>
        <v>0</v>
      </c>
      <c r="G8">
        <v>7</v>
      </c>
      <c r="H8" s="20">
        <f>IF('Часть 1'!N15='Часть 1'!$T$9,4,IF('Часть 1'!N15='Часть 1'!$T$10,3,IF('Часть 1'!N15='Часть 1'!$T$11,2,IF('Часть 1'!N15='Часть 1'!$T$12,1,0))))</f>
        <v>0</v>
      </c>
      <c r="I8" s="21"/>
      <c r="J8">
        <v>7</v>
      </c>
      <c r="K8" s="20">
        <f>IF('Часть 1'!N15='Часть 1'!$T$9,4,IF('Часть 1'!N15='Часть 1'!$T$10,3,IF('Часть 1'!N15='Часть 1'!$T$11,2,IF('Часть 1'!N15='Часть 1'!$T$12,1,0))))</f>
        <v>0</v>
      </c>
      <c r="M8">
        <v>7</v>
      </c>
      <c r="N8">
        <f>IF('Часть 1'!N15='Часть 1'!$T$9,4,IF('Часть 1'!N15='Часть 1'!$T$10,3,IF('Часть 1'!N15='Часть 1'!$T$11,2,IF('Часть 1'!N15='Часть 1'!$T$12,1,0))))</f>
        <v>0</v>
      </c>
      <c r="P8">
        <v>7</v>
      </c>
      <c r="Q8">
        <f>IF('Часть 1'!N15='Часть 1'!$T$9,4,IF('Часть 1'!N15='Часть 1'!$T$10,3,IF('Часть 1'!N15='Часть 1'!$T$11,2,IF('Часть 1'!N15='Часть 1'!$T$12,1,0))))</f>
        <v>0</v>
      </c>
      <c r="R8" s="24">
        <f>SUM(R2:R7)/6</f>
        <v>0</v>
      </c>
      <c r="T8">
        <v>7</v>
      </c>
      <c r="U8">
        <f>IF('Часть 1'!N15='Часть 1'!$T$9,4,IF('Часть 1'!N15='Часть 1'!$T$10,3,IF('Часть 1'!N15='Часть 1'!$T$11,2,IF('Часть 1'!N15='Часть 1'!$T$12,1,0))))</f>
        <v>0</v>
      </c>
      <c r="W8">
        <v>7</v>
      </c>
      <c r="X8">
        <f>IF('Часть 1'!N15='Часть 1'!$T$9,4,IF('Часть 1'!N15='Часть 1'!$T$10,3,IF('Часть 1'!N15='Часть 1'!$T$11,2,IF('Часть 1'!N15='Часть 1'!$T$12,1,0))))</f>
        <v>0</v>
      </c>
      <c r="Z8">
        <v>7</v>
      </c>
      <c r="AA8">
        <f>IF('Часть 1'!N15='Часть 1'!$T$9,4,IF('Часть 1'!N15='Часть 1'!$T$10,3,IF('Часть 1'!N15='Часть 1'!$T$11,2,IF('Часть 1'!N15='Часть 1'!$T$12,1,0))))</f>
        <v>0</v>
      </c>
    </row>
    <row r="9" spans="1:39" ht="15" customHeight="1" x14ac:dyDescent="0.25">
      <c r="A9">
        <v>2</v>
      </c>
      <c r="B9">
        <f>IF('Часть 1'!N10='Часть 1'!$T$9,4,IF('Часть 1'!N10='Часть 1'!$T$10,3,IF('Часть 1'!N10='Часть 1'!$T$11,2,IF('Часть 1'!N10='Часть 1'!$T$12,1,0))))</f>
        <v>0</v>
      </c>
      <c r="D9">
        <v>2</v>
      </c>
      <c r="E9">
        <f>IF('Часть 2'!N10='Часть 2'!$T$9,1,IF('Часть 2'!N10='Часть 2'!$T$10,2,IF('Часть 2'!N10='Часть 2'!$T$11,3,IF('Часть 2'!N10='Часть 2'!$T$12,4,))))</f>
        <v>0</v>
      </c>
      <c r="G9">
        <v>8</v>
      </c>
      <c r="H9" s="20">
        <f>IF('Часть 1'!N16='Часть 1'!$T$9,4,IF('Часть 1'!N16='Часть 1'!$T$10,3,IF('Часть 1'!N16='Часть 1'!$T$11,2,IF('Часть 1'!N16='Часть 1'!$T$12,1,0))))</f>
        <v>0</v>
      </c>
      <c r="I9" s="21"/>
      <c r="J9">
        <v>8</v>
      </c>
      <c r="K9" s="20">
        <f>IF('Часть 1'!N16='Часть 1'!$T$9,4,IF('Часть 1'!N16='Часть 1'!$T$10,3,IF('Часть 1'!N16='Часть 1'!$T$11,2,IF('Часть 1'!N16='Часть 1'!$T$12,1,0))))</f>
        <v>0</v>
      </c>
      <c r="M9">
        <v>8</v>
      </c>
      <c r="N9">
        <f>IF('Часть 1'!N16='Часть 1'!$T$9,4,IF('Часть 1'!N16='Часть 1'!$T$10,3,IF('Часть 1'!N16='Часть 1'!$T$11,2,IF('Часть 1'!N16='Часть 1'!$T$12,1,0))))</f>
        <v>0</v>
      </c>
      <c r="P9">
        <v>8</v>
      </c>
      <c r="Q9">
        <f>IF('Часть 1'!N16='Часть 1'!$T$9,4,IF('Часть 1'!N16='Часть 1'!$T$10,3,IF('Часть 1'!N16='Часть 1'!$T$11,2,IF('Часть 1'!N16='Часть 1'!$T$12,1,0))))</f>
        <v>0</v>
      </c>
      <c r="T9">
        <v>8</v>
      </c>
      <c r="U9">
        <f>IF('Часть 1'!N16='Часть 1'!$T$9,4,IF('Часть 1'!N16='Часть 1'!$T$10,3,IF('Часть 1'!N16='Часть 1'!$T$11,2,IF('Часть 1'!N16='Часть 1'!$T$12,1,0))))</f>
        <v>0</v>
      </c>
      <c r="W9">
        <v>8</v>
      </c>
      <c r="X9">
        <f>IF('Часть 1'!N16='Часть 1'!$T$9,4,IF('Часть 1'!N16='Часть 1'!$T$10,3,IF('Часть 1'!N16='Часть 1'!$T$11,2,IF('Часть 1'!N16='Часть 1'!$T$12,1,0))))</f>
        <v>0</v>
      </c>
      <c r="Z9">
        <v>8</v>
      </c>
      <c r="AA9">
        <f>IF('Часть 1'!N16='Часть 1'!$T$9,4,IF('Часть 1'!N16='Часть 1'!$T$10,3,IF('Часть 1'!N16='Часть 1'!$T$11,2,IF('Часть 1'!N16='Часть 1'!$T$12,1,0))))</f>
        <v>0</v>
      </c>
    </row>
    <row r="10" spans="1:39" ht="15" customHeight="1" x14ac:dyDescent="0.25">
      <c r="A10">
        <v>3</v>
      </c>
      <c r="B10">
        <f>IF('Часть 1'!N11='Часть 1'!$T$9,4,IF('Часть 1'!N11='Часть 1'!$T$10,3,IF('Часть 1'!N11='Часть 1'!$T$11,2,IF('Часть 1'!N11='Часть 1'!$T$12,1,0))))</f>
        <v>0</v>
      </c>
      <c r="D10">
        <v>3</v>
      </c>
      <c r="E10">
        <f>IF('Часть 2'!N11='Часть 2'!$T$9,1,IF('Часть 2'!N11='Часть 2'!$T$10,2,IF('Часть 2'!N11='Часть 2'!$T$11,3,IF('Часть 2'!N11='Часть 2'!$T$12,4,))))</f>
        <v>0</v>
      </c>
      <c r="G10">
        <v>9</v>
      </c>
      <c r="H10" s="20">
        <f>IF('Часть 1'!N17='Часть 1'!$T$9,4,IF('Часть 1'!N17='Часть 1'!$T$10,3,IF('Часть 1'!N17='Часть 1'!$T$11,2,IF('Часть 1'!N17='Часть 1'!$T$12,1,0))))</f>
        <v>0</v>
      </c>
      <c r="I10" s="21"/>
      <c r="J10">
        <v>9</v>
      </c>
      <c r="K10" s="20">
        <f>IF('Часть 1'!N17='Часть 1'!$T$9,4,IF('Часть 1'!N17='Часть 1'!$T$10,3,IF('Часть 1'!N17='Часть 1'!$T$11,2,IF('Часть 1'!N17='Часть 1'!$T$12,1,0))))</f>
        <v>0</v>
      </c>
      <c r="M10">
        <v>9</v>
      </c>
      <c r="N10">
        <f>IF('Часть 1'!N17='Часть 1'!$T$9,4,IF('Часть 1'!N17='Часть 1'!$T$10,3,IF('Часть 1'!N17='Часть 1'!$T$11,2,IF('Часть 1'!N17='Часть 1'!$T$12,1,0))))</f>
        <v>0</v>
      </c>
      <c r="P10">
        <v>9</v>
      </c>
      <c r="Q10">
        <f>IF('Часть 1'!N17='Часть 1'!$T$9,4,IF('Часть 1'!N17='Часть 1'!$T$10,3,IF('Часть 1'!N17='Часть 1'!$T$11,2,IF('Часть 1'!N17='Часть 1'!$T$12,1,0))))</f>
        <v>0</v>
      </c>
      <c r="T10">
        <v>9</v>
      </c>
      <c r="U10">
        <f>IF('Часть 1'!N17='Часть 1'!$T$9,4,IF('Часть 1'!N17='Часть 1'!$T$10,3,IF('Часть 1'!N17='Часть 1'!$T$11,2,IF('Часть 1'!N17='Часть 1'!$T$12,1,0))))</f>
        <v>0</v>
      </c>
      <c r="W10">
        <v>9</v>
      </c>
      <c r="X10">
        <f>IF('Часть 1'!N17='Часть 1'!$T$9,4,IF('Часть 1'!N17='Часть 1'!$T$10,3,IF('Часть 1'!N17='Часть 1'!$T$11,2,IF('Часть 1'!N17='Часть 1'!$T$12,1,0))))</f>
        <v>0</v>
      </c>
      <c r="Z10">
        <v>9</v>
      </c>
      <c r="AA10">
        <f>IF('Часть 1'!N17='Часть 1'!$T$9,4,IF('Часть 1'!N17='Часть 1'!$T$10,3,IF('Часть 1'!N17='Часть 1'!$T$11,2,IF('Часть 1'!N17='Часть 1'!$T$12,1,0))))</f>
        <v>0</v>
      </c>
    </row>
    <row r="11" spans="1:39" ht="15" customHeight="1" x14ac:dyDescent="0.25">
      <c r="A11">
        <v>4</v>
      </c>
      <c r="B11">
        <f>IF('Часть 1'!N12='Часть 1'!$T$9,4,IF('Часть 1'!N12='Часть 1'!$T$10,3,IF('Часть 1'!N12='Часть 1'!$T$11,2,IF('Часть 1'!N12='Часть 1'!$T$12,1,0))))</f>
        <v>0</v>
      </c>
      <c r="D11">
        <v>4</v>
      </c>
      <c r="E11">
        <f>IF('Часть 2'!N12='Часть 2'!$T$9,1,IF('Часть 2'!N12='Часть 2'!$T$10,2,IF('Часть 2'!N12='Часть 2'!$T$11,3,IF('Часть 2'!N12='Часть 2'!$T$12,4,))))</f>
        <v>0</v>
      </c>
      <c r="G11">
        <v>10</v>
      </c>
      <c r="H11" s="20">
        <f>IF('Часть 1'!N18='Часть 1'!$T$9,4,IF('Часть 1'!N18='Часть 1'!$T$10,3,IF('Часть 1'!N18='Часть 1'!$T$11,2,IF('Часть 1'!N18='Часть 1'!$T$12,1,0))))</f>
        <v>0</v>
      </c>
      <c r="I11" s="21"/>
      <c r="J11">
        <v>10</v>
      </c>
      <c r="K11" s="20">
        <f>IF('Часть 1'!N18='Часть 1'!$T$9,4,IF('Часть 1'!N18='Часть 1'!$T$10,3,IF('Часть 1'!N18='Часть 1'!$T$11,2,IF('Часть 1'!N18='Часть 1'!$T$12,1,0))))</f>
        <v>0</v>
      </c>
      <c r="M11">
        <v>10</v>
      </c>
      <c r="N11">
        <f>IF('Часть 1'!N18='Часть 1'!$T$9,4,IF('Часть 1'!N18='Часть 1'!$T$10,3,IF('Часть 1'!N18='Часть 1'!$T$11,2,IF('Часть 1'!N18='Часть 1'!$T$12,1,0))))</f>
        <v>0</v>
      </c>
      <c r="P11">
        <v>10</v>
      </c>
      <c r="Q11">
        <f>IF('Часть 1'!N18='Часть 1'!$T$9,4,IF('Часть 1'!N18='Часть 1'!$T$10,3,IF('Часть 1'!N18='Часть 1'!$T$11,2,IF('Часть 1'!N18='Часть 1'!$T$12,1,0))))</f>
        <v>0</v>
      </c>
      <c r="T11">
        <v>10</v>
      </c>
      <c r="U11">
        <f>IF('Часть 1'!N18='Часть 1'!$T$9,4,IF('Часть 1'!N18='Часть 1'!$T$10,3,IF('Часть 1'!N18='Часть 1'!$T$11,2,IF('Часть 1'!N18='Часть 1'!$T$12,1,0))))</f>
        <v>0</v>
      </c>
      <c r="W11">
        <v>10</v>
      </c>
      <c r="X11">
        <f>IF('Часть 1'!N18='Часть 1'!$T$9,4,IF('Часть 1'!N18='Часть 1'!$T$10,3,IF('Часть 1'!N18='Часть 1'!$T$11,2,IF('Часть 1'!N18='Часть 1'!$T$12,1,0))))</f>
        <v>0</v>
      </c>
      <c r="Z11">
        <v>10</v>
      </c>
      <c r="AA11">
        <f>IF('Часть 1'!N18='Часть 1'!$T$9,4,IF('Часть 1'!N18='Часть 1'!$T$10,3,IF('Часть 1'!N18='Часть 1'!$T$11,2,IF('Часть 1'!N18='Часть 1'!$T$12,1,0))))</f>
        <v>0</v>
      </c>
    </row>
    <row r="12" spans="1:39" ht="15" customHeight="1" x14ac:dyDescent="0.25">
      <c r="A12">
        <v>5</v>
      </c>
      <c r="B12">
        <f>IF('Часть 1'!N13='Часть 1'!$T$9,4,IF('Часть 1'!N13='Часть 1'!$T$10,3,IF('Часть 1'!N13='Часть 1'!$T$11,2,IF('Часть 1'!N13='Часть 1'!$T$12,1,0))))</f>
        <v>0</v>
      </c>
      <c r="D12">
        <v>5</v>
      </c>
      <c r="E12">
        <f>IF('Часть 2'!N13='Часть 2'!$T$9,1,IF('Часть 2'!N13='Часть 2'!$T$10,2,IF('Часть 2'!N13='Часть 2'!$T$11,3,IF('Часть 2'!N13='Часть 2'!$T$12,4,))))</f>
        <v>0</v>
      </c>
      <c r="G12">
        <v>11</v>
      </c>
      <c r="H12" s="20">
        <f>IF('Часть 1'!N19='Часть 1'!$T$9,4,IF('Часть 1'!N19='Часть 1'!$T$10,3,IF('Часть 1'!N19='Часть 1'!$T$11,2,IF('Часть 1'!N19='Часть 1'!$T$12,1,0))))</f>
        <v>0</v>
      </c>
      <c r="I12" s="21"/>
      <c r="J12">
        <v>11</v>
      </c>
      <c r="K12" s="20">
        <f>IF('Часть 1'!N19='Часть 1'!$T$9,4,IF('Часть 1'!N19='Часть 1'!$T$10,3,IF('Часть 1'!N19='Часть 1'!$T$11,2,IF('Часть 1'!N19='Часть 1'!$T$12,1,0))))</f>
        <v>0</v>
      </c>
      <c r="M12">
        <v>11</v>
      </c>
      <c r="N12">
        <f>IF('Часть 1'!N19='Часть 1'!$T$9,4,IF('Часть 1'!N19='Часть 1'!$T$10,3,IF('Часть 1'!N19='Часть 1'!$T$11,2,IF('Часть 1'!N19='Часть 1'!$T$12,1,0))))</f>
        <v>0</v>
      </c>
      <c r="P12">
        <v>11</v>
      </c>
      <c r="Q12">
        <f>IF('Часть 1'!N19='Часть 1'!$T$9,4,IF('Часть 1'!N19='Часть 1'!$T$10,3,IF('Часть 1'!N19='Часть 1'!$T$11,2,IF('Часть 1'!N19='Часть 1'!$T$12,1,0))))</f>
        <v>0</v>
      </c>
      <c r="T12">
        <v>11</v>
      </c>
      <c r="U12">
        <f>IF('Часть 1'!N19='Часть 1'!$T$9,4,IF('Часть 1'!N19='Часть 1'!$T$10,3,IF('Часть 1'!N19='Часть 1'!$T$11,2,IF('Часть 1'!N19='Часть 1'!$T$12,1,0))))</f>
        <v>0</v>
      </c>
      <c r="W12">
        <v>11</v>
      </c>
      <c r="X12">
        <f>IF('Часть 1'!N19='Часть 1'!$T$9,4,IF('Часть 1'!N19='Часть 1'!$T$10,3,IF('Часть 1'!N19='Часть 1'!$T$11,2,IF('Часть 1'!N19='Часть 1'!$T$12,1,0))))</f>
        <v>0</v>
      </c>
      <c r="Z12">
        <v>11</v>
      </c>
      <c r="AA12">
        <f>IF('Часть 1'!N19='Часть 1'!$T$9,4,IF('Часть 1'!N19='Часть 1'!$T$10,3,IF('Часть 1'!N19='Часть 1'!$T$11,2,IF('Часть 1'!N19='Часть 1'!$T$12,1,0))))</f>
        <v>0</v>
      </c>
    </row>
    <row r="13" spans="1:39" ht="15" customHeight="1" x14ac:dyDescent="0.25">
      <c r="A13">
        <v>6</v>
      </c>
      <c r="B13">
        <f>IF('Часть 1'!N14='Часть 1'!$T$9,4,IF('Часть 1'!N14='Часть 1'!$T$10,3,IF('Часть 1'!N14='Часть 1'!$T$11,2,IF('Часть 1'!N14='Часть 1'!$T$12,1,0))))</f>
        <v>0</v>
      </c>
      <c r="D13">
        <v>6</v>
      </c>
      <c r="E13">
        <f>IF('Часть 2'!N14='Часть 2'!$T$9,1,IF('Часть 2'!N14='Часть 2'!$T$10,2,IF('Часть 2'!N14='Часть 2'!$T$11,3,IF('Часть 2'!N14='Часть 2'!$T$12,4,))))</f>
        <v>0</v>
      </c>
      <c r="G13">
        <v>12</v>
      </c>
      <c r="H13" s="20">
        <f>IF('Часть 1'!N20='Часть 1'!$T$9,4,IF('Часть 1'!N20='Часть 1'!$T$10,3,IF('Часть 1'!N20='Часть 1'!$T$11,2,IF('Часть 1'!N20='Часть 1'!$T$12,1,0))))</f>
        <v>0</v>
      </c>
      <c r="I13" s="21"/>
      <c r="J13">
        <v>12</v>
      </c>
      <c r="K13" s="20">
        <f>IF('Часть 1'!N20='Часть 1'!$T$9,4,IF('Часть 1'!N20='Часть 1'!$T$10,3,IF('Часть 1'!N20='Часть 1'!$T$11,2,IF('Часть 1'!N20='Часть 1'!$T$12,1,0))))</f>
        <v>0</v>
      </c>
      <c r="M13">
        <v>12</v>
      </c>
      <c r="N13">
        <f>IF('Часть 1'!N20='Часть 1'!$T$9,4,IF('Часть 1'!N20='Часть 1'!$T$10,3,IF('Часть 1'!N20='Часть 1'!$T$11,2,IF('Часть 1'!N20='Часть 1'!$T$12,1,0))))</f>
        <v>0</v>
      </c>
      <c r="P13">
        <v>12</v>
      </c>
      <c r="Q13">
        <f>IF('Часть 1'!N20='Часть 1'!$T$9,4,IF('Часть 1'!N20='Часть 1'!$T$10,3,IF('Часть 1'!N20='Часть 1'!$T$11,2,IF('Часть 1'!N20='Часть 1'!$T$12,1,0))))</f>
        <v>0</v>
      </c>
      <c r="T13">
        <v>12</v>
      </c>
      <c r="U13">
        <f>IF('Часть 1'!N20='Часть 1'!$T$9,4,IF('Часть 1'!N20='Часть 1'!$T$10,3,IF('Часть 1'!N20='Часть 1'!$T$11,2,IF('Часть 1'!N20='Часть 1'!$T$12,1,0))))</f>
        <v>0</v>
      </c>
      <c r="W13">
        <v>12</v>
      </c>
      <c r="X13">
        <f>IF('Часть 1'!N20='Часть 1'!$T$9,4,IF('Часть 1'!N20='Часть 1'!$T$10,3,IF('Часть 1'!N20='Часть 1'!$T$11,2,IF('Часть 1'!N20='Часть 1'!$T$12,1,0))))</f>
        <v>0</v>
      </c>
      <c r="Z13">
        <v>12</v>
      </c>
      <c r="AA13">
        <f>IF('Часть 1'!N20='Часть 1'!$T$9,4,IF('Часть 1'!N20='Часть 1'!$T$10,3,IF('Часть 1'!N20='Часть 1'!$T$11,2,IF('Часть 1'!N20='Часть 1'!$T$12,1,0))))</f>
        <v>0</v>
      </c>
    </row>
    <row r="14" spans="1:39" ht="15" customHeight="1" x14ac:dyDescent="0.25">
      <c r="A14">
        <v>7</v>
      </c>
      <c r="B14">
        <f>IF('Часть 1'!N15='Часть 1'!$T$9,4,IF('Часть 1'!N15='Часть 1'!$T$10,3,IF('Часть 1'!N15='Часть 1'!$T$11,2,IF('Часть 1'!N15='Часть 1'!$T$12,1,0))))</f>
        <v>0</v>
      </c>
      <c r="D14">
        <v>7</v>
      </c>
      <c r="E14">
        <f>IF('Часть 2'!N15='Часть 2'!$T$9,1,IF('Часть 2'!N15='Часть 2'!$T$10,2,IF('Часть 2'!N15='Часть 2'!$T$11,3,IF('Часть 2'!N15='Часть 2'!$T$12,4,))))</f>
        <v>0</v>
      </c>
      <c r="G14">
        <v>13</v>
      </c>
      <c r="H14" s="20">
        <f>IF('Часть 1'!N21='Часть 1'!$T$9,4,IF('Часть 1'!N21='Часть 1'!$T$10,3,IF('Часть 1'!N21='Часть 1'!$T$11,2,IF('Часть 1'!N21='Часть 1'!$T$12,1,0))))</f>
        <v>0</v>
      </c>
      <c r="I14" s="21"/>
      <c r="J14">
        <v>13</v>
      </c>
      <c r="K14" s="20">
        <f>IF('Часть 1'!N21='Часть 1'!$T$9,4,IF('Часть 1'!N21='Часть 1'!$T$10,3,IF('Часть 1'!N21='Часть 1'!$T$11,2,IF('Часть 1'!N21='Часть 1'!$T$12,1,0))))</f>
        <v>0</v>
      </c>
      <c r="M14">
        <v>13</v>
      </c>
      <c r="N14">
        <f>IF('Часть 1'!N21='Часть 1'!$T$9,4,IF('Часть 1'!N21='Часть 1'!$T$10,3,IF('Часть 1'!N21='Часть 1'!$T$11,2,IF('Часть 1'!N21='Часть 1'!$T$12,1,0))))</f>
        <v>0</v>
      </c>
      <c r="P14">
        <v>13</v>
      </c>
      <c r="Q14">
        <f>IF('Часть 1'!N21='Часть 1'!$T$9,4,IF('Часть 1'!N21='Часть 1'!$T$10,3,IF('Часть 1'!N21='Часть 1'!$T$11,2,IF('Часть 1'!N21='Часть 1'!$T$12,1,0))))</f>
        <v>0</v>
      </c>
      <c r="T14">
        <v>13</v>
      </c>
      <c r="U14">
        <f>IF('Часть 1'!N21='Часть 1'!$T$9,4,IF('Часть 1'!N21='Часть 1'!$T$10,3,IF('Часть 1'!N21='Часть 1'!$T$11,2,IF('Часть 1'!N21='Часть 1'!$T$12,1,0))))</f>
        <v>0</v>
      </c>
      <c r="W14">
        <v>13</v>
      </c>
      <c r="X14">
        <f>IF('Часть 1'!N21='Часть 1'!$T$9,4,IF('Часть 1'!N21='Часть 1'!$T$10,3,IF('Часть 1'!N21='Часть 1'!$T$11,2,IF('Часть 1'!N21='Часть 1'!$T$12,1,0))))</f>
        <v>0</v>
      </c>
      <c r="Z14">
        <v>13</v>
      </c>
      <c r="AA14">
        <f>IF('Часть 1'!N21='Часть 1'!$T$9,4,IF('Часть 1'!N21='Часть 1'!$T$10,3,IF('Часть 1'!N21='Часть 1'!$T$11,2,IF('Часть 1'!N21='Часть 1'!$T$12,1,0))))</f>
        <v>0</v>
      </c>
    </row>
    <row r="15" spans="1:39" ht="15" customHeight="1" x14ac:dyDescent="0.25">
      <c r="A15">
        <v>8</v>
      </c>
      <c r="B15">
        <f>IF('Часть 1'!N16='Часть 1'!$T$9,4,IF('Часть 1'!N16='Часть 1'!$T$10,3,IF('Часть 1'!N16='Часть 1'!$T$11,2,IF('Часть 1'!N16='Часть 1'!$T$12,1,0))))</f>
        <v>0</v>
      </c>
      <c r="G15">
        <v>14</v>
      </c>
      <c r="H15" s="20">
        <f>IF('Часть 1'!N22='Часть 1'!$T$9,1,IF('Часть 1'!N22='Часть 1'!$T$10,0,IF('Часть 1'!N22='Часть 1'!$T$11,0,IF('Часть 1'!N22='Часть 1'!$T$12,1,0))))</f>
        <v>0</v>
      </c>
      <c r="I15" s="21"/>
      <c r="J15">
        <v>14</v>
      </c>
      <c r="K15" s="20">
        <f>IF('Часть 1'!N22='Часть 1'!$T$9,4,IF('Часть 1'!N22='Часть 1'!$T$10,3,IF('Часть 1'!N22='Часть 1'!$T$11,2,IF('Часть 1'!N22='Часть 1'!$T$12,1,0))))</f>
        <v>0</v>
      </c>
      <c r="M15">
        <v>14</v>
      </c>
      <c r="N15">
        <f>IF('Часть 1'!N22='Часть 1'!$T$9,4,IF('Часть 1'!N22='Часть 1'!$T$10,3,IF('Часть 1'!N22='Часть 1'!$T$11,2,IF('Часть 1'!N22='Часть 1'!$T$12,1,0))))</f>
        <v>0</v>
      </c>
      <c r="P15">
        <v>14</v>
      </c>
      <c r="Q15">
        <f>IF('Часть 1'!N22='Часть 1'!$T$9,4,IF('Часть 1'!N22='Часть 1'!$T$10,3,IF('Часть 1'!N22='Часть 1'!$T$11,2,IF('Часть 1'!N22='Часть 1'!$T$12,1,0))))</f>
        <v>0</v>
      </c>
      <c r="T15">
        <v>14</v>
      </c>
      <c r="U15">
        <f>IF('Часть 1'!N22='Часть 1'!$T$9,4,IF('Часть 1'!N22='Часть 1'!$T$10,3,IF('Часть 1'!N22='Часть 1'!$T$11,2,IF('Часть 1'!N22='Часть 1'!$T$12,1,0))))</f>
        <v>0</v>
      </c>
      <c r="W15">
        <v>14</v>
      </c>
      <c r="X15">
        <f>IF('Часть 1'!N22='Часть 1'!$T$9,4,IF('Часть 1'!N22='Часть 1'!$T$10,3,IF('Часть 1'!N22='Часть 1'!$T$11,2,IF('Часть 1'!N22='Часть 1'!$T$12,1,0))))</f>
        <v>0</v>
      </c>
      <c r="Z15">
        <v>14</v>
      </c>
      <c r="AA15">
        <f>IF('Часть 1'!N22='Часть 1'!$T$9,4,IF('Часть 1'!N22='Часть 1'!$T$10,3,IF('Часть 1'!N22='Часть 1'!$T$11,2,IF('Часть 1'!N22='Часть 1'!$T$12,1,0))))</f>
        <v>0</v>
      </c>
    </row>
    <row r="16" spans="1:39" ht="15" customHeight="1" x14ac:dyDescent="0.25">
      <c r="A16">
        <v>9</v>
      </c>
      <c r="B16">
        <f>IF('Часть 1'!N17='Часть 1'!$T$9,4,IF('Часть 1'!N17='Часть 1'!$T$10,3,IF('Часть 1'!N17='Часть 1'!$T$11,2,IF('Часть 1'!N17='Часть 1'!$T$12,1,0))))</f>
        <v>0</v>
      </c>
      <c r="G16">
        <v>15</v>
      </c>
      <c r="H16" s="20">
        <f>IF('Часть 1'!N23='Часть 1'!$T$9,4,IF('Часть 1'!N23='Часть 1'!$T$10,3,IF('Часть 1'!N23='Часть 1'!$T$11,2,IF('Часть 1'!N23='Часть 1'!$T$12,1,0))))</f>
        <v>0</v>
      </c>
      <c r="I16" s="21"/>
      <c r="J16">
        <v>15</v>
      </c>
      <c r="K16" s="20">
        <f>IF('Часть 1'!N23='Часть 1'!$T$9,4,IF('Часть 1'!N23='Часть 1'!$T$10,3,IF('Часть 1'!N23='Часть 1'!$T$11,2,IF('Часть 1'!N23='Часть 1'!$T$12,1,0))))</f>
        <v>0</v>
      </c>
      <c r="M16">
        <v>15</v>
      </c>
      <c r="N16">
        <f>IF('Часть 1'!N23='Часть 1'!$T$9,4,IF('Часть 1'!N23='Часть 1'!$T$10,3,IF('Часть 1'!N23='Часть 1'!$T$11,2,IF('Часть 1'!N23='Часть 1'!$T$12,1,0))))</f>
        <v>0</v>
      </c>
      <c r="P16">
        <v>15</v>
      </c>
      <c r="Q16">
        <f>IF('Часть 1'!N23='Часть 1'!$T$9,4,IF('Часть 1'!N23='Часть 1'!$T$10,3,IF('Часть 1'!N23='Часть 1'!$T$11,2,IF('Часть 1'!N23='Часть 1'!$T$12,1,0))))</f>
        <v>0</v>
      </c>
      <c r="T16">
        <v>15</v>
      </c>
      <c r="U16">
        <f>IF('Часть 1'!N23='Часть 1'!$T$9,4,IF('Часть 1'!N23='Часть 1'!$T$10,3,IF('Часть 1'!N23='Часть 1'!$T$11,2,IF('Часть 1'!N23='Часть 1'!$T$12,1,0))))</f>
        <v>0</v>
      </c>
      <c r="W16">
        <v>15</v>
      </c>
      <c r="X16">
        <f>IF('Часть 1'!N23='Часть 1'!$T$9,4,IF('Часть 1'!N23='Часть 1'!$T$10,3,IF('Часть 1'!N23='Часть 1'!$T$11,2,IF('Часть 1'!N23='Часть 1'!$T$12,1,0))))</f>
        <v>0</v>
      </c>
      <c r="Z16">
        <v>15</v>
      </c>
      <c r="AA16">
        <f>IF('Часть 1'!N23='Часть 1'!$T$9,4,IF('Часть 1'!N23='Часть 1'!$T$10,3,IF('Часть 1'!N23='Часть 1'!$T$11,2,IF('Часть 1'!N23='Часть 1'!$T$12,1,0))))</f>
        <v>0</v>
      </c>
    </row>
    <row r="17" spans="1:27" ht="15" customHeight="1" x14ac:dyDescent="0.25">
      <c r="A17">
        <v>10</v>
      </c>
      <c r="B17">
        <f>IF('Часть 1'!N18='Часть 1'!$T$9,4,IF('Часть 1'!N18='Часть 1'!$T$10,3,IF('Часть 1'!N18='Часть 1'!$T$11,2,IF('Часть 1'!N18='Часть 1'!$T$12,1,0))))</f>
        <v>0</v>
      </c>
      <c r="G17">
        <v>16</v>
      </c>
      <c r="H17" s="20">
        <f>IF('Часть 1'!N24='Часть 1'!$T$9,4,IF('Часть 1'!N24='Часть 1'!$T$10,3,IF('Часть 1'!N24='Часть 1'!$T$11,2,IF('Часть 1'!N24='Часть 1'!$T$12,1,0))))</f>
        <v>0</v>
      </c>
      <c r="I17" s="21"/>
      <c r="J17">
        <v>16</v>
      </c>
      <c r="K17" s="20">
        <f>IF('Часть 1'!N24='Часть 1'!$T$9,4,IF('Часть 1'!N24='Часть 1'!$T$10,3,IF('Часть 1'!N24='Часть 1'!$T$11,2,IF('Часть 1'!N24='Часть 1'!$T$12,1,0))))</f>
        <v>0</v>
      </c>
      <c r="M17">
        <v>16</v>
      </c>
      <c r="N17">
        <f>IF('Часть 1'!N24='Часть 1'!$T$9,4,IF('Часть 1'!N24='Часть 1'!$T$10,3,IF('Часть 1'!N24='Часть 1'!$T$11,2,IF('Часть 1'!N24='Часть 1'!$T$12,1,0))))</f>
        <v>0</v>
      </c>
      <c r="P17">
        <v>16</v>
      </c>
      <c r="Q17">
        <f>IF('Часть 1'!N24='Часть 1'!$T$9,4,IF('Часть 1'!N24='Часть 1'!$T$10,3,IF('Часть 1'!N24='Часть 1'!$T$11,2,IF('Часть 1'!N24='Часть 1'!$T$12,1,0))))</f>
        <v>0</v>
      </c>
      <c r="T17">
        <v>16</v>
      </c>
      <c r="U17">
        <f>IF('Часть 1'!N24='Часть 1'!$T$9,4,IF('Часть 1'!N24='Часть 1'!$T$10,3,IF('Часть 1'!N24='Часть 1'!$T$11,2,IF('Часть 1'!N24='Часть 1'!$T$12,1,0))))</f>
        <v>0</v>
      </c>
      <c r="W17">
        <v>16</v>
      </c>
      <c r="X17">
        <f>IF('Часть 1'!N24='Часть 1'!$T$9,4,IF('Часть 1'!N24='Часть 1'!$T$10,3,IF('Часть 1'!N24='Часть 1'!$T$11,2,IF('Часть 1'!N24='Часть 1'!$T$12,1,0))))</f>
        <v>0</v>
      </c>
      <c r="Z17">
        <v>16</v>
      </c>
      <c r="AA17">
        <f>IF('Часть 1'!N24='Часть 1'!$T$9,4,IF('Часть 1'!N24='Часть 1'!$T$10,3,IF('Часть 1'!N24='Часть 1'!$T$11,2,IF('Часть 1'!N24='Часть 1'!$T$12,1,0))))</f>
        <v>0</v>
      </c>
    </row>
    <row r="18" spans="1:27" ht="15" customHeight="1" x14ac:dyDescent="0.25">
      <c r="A18">
        <v>11</v>
      </c>
      <c r="B18">
        <f>IF('Часть 1'!N19='Часть 1'!$T$9,4,IF('Часть 1'!N19='Часть 1'!$T$10,3,IF('Часть 1'!N19='Часть 1'!$T$11,2,IF('Часть 1'!N19='Часть 1'!$T$12,1,0))))</f>
        <v>0</v>
      </c>
      <c r="G18">
        <v>17</v>
      </c>
      <c r="H18" s="20">
        <f>IF('Часть 1'!N25='Часть 1'!$T$9,4,IF('Часть 1'!N25='Часть 1'!$T$10,3,IF('Часть 1'!N25='Часть 1'!$T$11,2,IF('Часть 1'!N25='Часть 1'!$T$12,1,0))))</f>
        <v>0</v>
      </c>
      <c r="I18" s="21"/>
      <c r="J18">
        <v>17</v>
      </c>
      <c r="K18" s="20">
        <f>IF('Часть 1'!N25='Часть 1'!$T$9,4,IF('Часть 1'!N25='Часть 1'!$T$10,3,IF('Часть 1'!N25='Часть 1'!$T$11,2,IF('Часть 1'!N25='Часть 1'!$T$12,1,0))))</f>
        <v>0</v>
      </c>
      <c r="M18">
        <v>17</v>
      </c>
      <c r="N18">
        <f>IF('Часть 1'!N25='Часть 1'!$T$9,4,IF('Часть 1'!N25='Часть 1'!$T$10,3,IF('Часть 1'!N25='Часть 1'!$T$11,2,IF('Часть 1'!N25='Часть 1'!$T$12,1,0))))</f>
        <v>0</v>
      </c>
      <c r="P18">
        <v>17</v>
      </c>
      <c r="Q18">
        <f>IF('Часть 1'!N25='Часть 1'!$T$9,4,IF('Часть 1'!N25='Часть 1'!$T$10,3,IF('Часть 1'!N25='Часть 1'!$T$11,2,IF('Часть 1'!N25='Часть 1'!$T$12,1,0))))</f>
        <v>0</v>
      </c>
      <c r="T18">
        <v>17</v>
      </c>
      <c r="U18">
        <f>IF('Часть 1'!N25='Часть 1'!$T$9,4,IF('Часть 1'!N25='Часть 1'!$T$10,3,IF('Часть 1'!N25='Часть 1'!$T$11,2,IF('Часть 1'!N25='Часть 1'!$T$12,1,0))))</f>
        <v>0</v>
      </c>
      <c r="W18">
        <v>17</v>
      </c>
      <c r="X18">
        <f>IF('Часть 1'!N25='Часть 1'!$T$9,4,IF('Часть 1'!N25='Часть 1'!$T$10,3,IF('Часть 1'!N25='Часть 1'!$T$11,2,IF('Часть 1'!N25='Часть 1'!$T$12,1,0))))</f>
        <v>0</v>
      </c>
      <c r="Z18">
        <v>17</v>
      </c>
      <c r="AA18">
        <f>IF('Часть 1'!N25='Часть 1'!$T$9,4,IF('Часть 1'!N25='Часть 1'!$T$10,3,IF('Часть 1'!N25='Часть 1'!$T$11,2,IF('Часть 1'!N25='Часть 1'!$T$12,1,0))))</f>
        <v>0</v>
      </c>
    </row>
    <row r="19" spans="1:27" ht="15" customHeight="1" x14ac:dyDescent="0.25">
      <c r="A19">
        <v>12</v>
      </c>
      <c r="B19">
        <f>IF('Часть 1'!N20='Часть 1'!$T$9,4,IF('Часть 1'!N20='Часть 1'!$T$10,3,IF('Часть 1'!N20='Часть 1'!$T$11,2,IF('Часть 1'!N20='Часть 1'!$T$12,1,0))))</f>
        <v>0</v>
      </c>
      <c r="G19">
        <v>18</v>
      </c>
      <c r="H19" s="20">
        <f>IF('Часть 1'!N26='Часть 1'!$T$9,4,IF('Часть 1'!N26='Часть 1'!$T$10,3,IF('Часть 1'!N26='Часть 1'!$T$11,2,IF('Часть 1'!N26='Часть 1'!$T$12,1,0))))</f>
        <v>0</v>
      </c>
      <c r="I19" s="21"/>
      <c r="J19">
        <v>18</v>
      </c>
      <c r="K19" s="20">
        <f>IF('Часть 1'!N26='Часть 1'!$T$9,4,IF('Часть 1'!N26='Часть 1'!$T$10,3,IF('Часть 1'!N26='Часть 1'!$T$11,2,IF('Часть 1'!N26='Часть 1'!$T$12,1,0))))</f>
        <v>0</v>
      </c>
      <c r="M19">
        <v>18</v>
      </c>
      <c r="N19">
        <f>IF('Часть 1'!N26='Часть 1'!$T$9,4,IF('Часть 1'!N26='Часть 1'!$T$10,3,IF('Часть 1'!N26='Часть 1'!$T$11,2,IF('Часть 1'!N26='Часть 1'!$T$12,1,0))))</f>
        <v>0</v>
      </c>
      <c r="P19">
        <v>18</v>
      </c>
      <c r="Q19">
        <f>IF('Часть 1'!N26='Часть 1'!$T$9,4,IF('Часть 1'!N26='Часть 1'!$T$10,3,IF('Часть 1'!N26='Часть 1'!$T$11,2,IF('Часть 1'!N26='Часть 1'!$T$12,1,0))))</f>
        <v>0</v>
      </c>
      <c r="T19">
        <v>18</v>
      </c>
      <c r="U19">
        <f>IF('Часть 1'!N26='Часть 1'!$T$9,4,IF('Часть 1'!N26='Часть 1'!$T$10,3,IF('Часть 1'!N26='Часть 1'!$T$11,2,IF('Часть 1'!N26='Часть 1'!$T$12,1,0))))</f>
        <v>0</v>
      </c>
      <c r="W19">
        <v>18</v>
      </c>
      <c r="X19">
        <f>IF('Часть 1'!N26='Часть 1'!$T$9,4,IF('Часть 1'!N26='Часть 1'!$T$10,3,IF('Часть 1'!N26='Часть 1'!$T$11,2,IF('Часть 1'!N26='Часть 1'!$T$12,1,0))))</f>
        <v>0</v>
      </c>
      <c r="Z19">
        <v>18</v>
      </c>
      <c r="AA19">
        <f>IF('Часть 1'!N26='Часть 1'!$T$9,4,IF('Часть 1'!N26='Часть 1'!$T$10,3,IF('Часть 1'!N26='Часть 1'!$T$11,2,IF('Часть 1'!N26='Часть 1'!$T$12,1,0))))</f>
        <v>0</v>
      </c>
    </row>
    <row r="20" spans="1:27" ht="15" customHeight="1" x14ac:dyDescent="0.25">
      <c r="A20">
        <v>13</v>
      </c>
      <c r="B20">
        <f>IF('Часть 1'!N21='Часть 1'!$T$9,4,IF('Часть 1'!N21='Часть 1'!$T$10,3,IF('Часть 1'!N21='Часть 1'!$T$11,2,IF('Часть 1'!N21='Часть 1'!$T$12,1,0))))</f>
        <v>0</v>
      </c>
      <c r="G20">
        <v>19</v>
      </c>
      <c r="H20" s="20">
        <f>IF('Часть 1'!N27='Часть 1'!$T$9,4,IF('Часть 1'!N27='Часть 1'!$T$10,3,IF('Часть 1'!N27='Часть 1'!$T$11,2,IF('Часть 1'!N27='Часть 1'!$T$12,1,0))))</f>
        <v>0</v>
      </c>
      <c r="I20" s="21"/>
      <c r="J20">
        <v>19</v>
      </c>
      <c r="K20" s="20">
        <f>IF('Часть 1'!N27='Часть 1'!$T$9,4,IF('Часть 1'!N27='Часть 1'!$T$10,3,IF('Часть 1'!N27='Часть 1'!$T$11,2,IF('Часть 1'!N27='Часть 1'!$T$12,1,0))))</f>
        <v>0</v>
      </c>
      <c r="M20">
        <v>19</v>
      </c>
      <c r="N20">
        <f>IF('Часть 1'!N27='Часть 1'!$T$9,4,IF('Часть 1'!N27='Часть 1'!$T$10,3,IF('Часть 1'!N27='Часть 1'!$T$11,2,IF('Часть 1'!N27='Часть 1'!$T$12,1,0))))</f>
        <v>0</v>
      </c>
      <c r="P20">
        <v>19</v>
      </c>
      <c r="Q20">
        <f>IF('Часть 1'!N27='Часть 1'!$T$9,4,IF('Часть 1'!N27='Часть 1'!$T$10,3,IF('Часть 1'!N27='Часть 1'!$T$11,2,IF('Часть 1'!N27='Часть 1'!$T$12,1,0))))</f>
        <v>0</v>
      </c>
      <c r="T20">
        <v>19</v>
      </c>
      <c r="U20">
        <f>IF('Часть 1'!N27='Часть 1'!$T$9,4,IF('Часть 1'!N27='Часть 1'!$T$10,3,IF('Часть 1'!N27='Часть 1'!$T$11,2,IF('Часть 1'!N27='Часть 1'!$T$12,1,0))))</f>
        <v>0</v>
      </c>
      <c r="W20">
        <v>19</v>
      </c>
      <c r="X20">
        <f>IF('Часть 1'!N27='Часть 1'!$T$9,4,IF('Часть 1'!N27='Часть 1'!$T$10,3,IF('Часть 1'!N27='Часть 1'!$T$11,2,IF('Часть 1'!N27='Часть 1'!$T$12,1,0))))</f>
        <v>0</v>
      </c>
      <c r="Z20">
        <v>19</v>
      </c>
      <c r="AA20">
        <f>IF('Часть 1'!N27='Часть 1'!$T$9,4,IF('Часть 1'!N27='Часть 1'!$T$10,3,IF('Часть 1'!N27='Часть 1'!$T$11,2,IF('Часть 1'!N27='Часть 1'!$T$12,1,0))))</f>
        <v>0</v>
      </c>
    </row>
    <row r="21" spans="1:27" ht="15" customHeight="1" x14ac:dyDescent="0.25">
      <c r="A21">
        <v>14</v>
      </c>
      <c r="B21">
        <f>IF('Часть 1'!N22='Часть 1'!$T$9,4,IF('Часть 1'!N22='Часть 1'!$T$10,3,IF('Часть 1'!N22='Часть 1'!$T$11,2,IF('Часть 1'!N22='Часть 1'!$T$12,1,0))))</f>
        <v>0</v>
      </c>
      <c r="G21">
        <v>20</v>
      </c>
      <c r="H21" s="20">
        <f>IF('Часть 1'!N28='Часть 1'!$T$9,4,IF('Часть 1'!N28='Часть 1'!$T$10,3,IF('Часть 1'!N28='Часть 1'!$T$11,2,IF('Часть 1'!N28='Часть 1'!$T$12,1,0))))</f>
        <v>0</v>
      </c>
      <c r="I21" s="21"/>
      <c r="J21">
        <v>20</v>
      </c>
      <c r="K21" s="20">
        <f>IF('Часть 1'!N28='Часть 1'!$T$9,4,IF('Часть 1'!N28='Часть 1'!$T$10,3,IF('Часть 1'!N28='Часть 1'!$T$11,2,IF('Часть 1'!N28='Часть 1'!$T$12,1,0))))</f>
        <v>0</v>
      </c>
      <c r="M21">
        <v>20</v>
      </c>
      <c r="N21">
        <f>IF('Часть 1'!N28='Часть 1'!$T$9,4,IF('Часть 1'!N28='Часть 1'!$T$10,3,IF('Часть 1'!N28='Часть 1'!$T$11,2,IF('Часть 1'!N28='Часть 1'!$T$12,1,0))))</f>
        <v>0</v>
      </c>
      <c r="P21">
        <v>20</v>
      </c>
      <c r="Q21">
        <f>IF('Часть 1'!N28='Часть 1'!$T$9,4,IF('Часть 1'!N28='Часть 1'!$T$10,3,IF('Часть 1'!N28='Часть 1'!$T$11,2,IF('Часть 1'!N28='Часть 1'!$T$12,1,0))))</f>
        <v>0</v>
      </c>
      <c r="T21">
        <v>20</v>
      </c>
      <c r="U21">
        <f>IF('Часть 1'!N28='Часть 1'!$T$9,4,IF('Часть 1'!N28='Часть 1'!$T$10,3,IF('Часть 1'!N28='Часть 1'!$T$11,2,IF('Часть 1'!N28='Часть 1'!$T$12,1,0))))</f>
        <v>0</v>
      </c>
      <c r="W21">
        <v>20</v>
      </c>
      <c r="X21">
        <f>IF('Часть 1'!N28='Часть 1'!$T$9,4,IF('Часть 1'!N28='Часть 1'!$T$10,3,IF('Часть 1'!N28='Часть 1'!$T$11,2,IF('Часть 1'!N28='Часть 1'!$T$12,1,0))))</f>
        <v>0</v>
      </c>
      <c r="Z21">
        <v>20</v>
      </c>
      <c r="AA21">
        <f>IF('Часть 1'!N28='Часть 1'!$T$9,4,IF('Часть 1'!N28='Часть 1'!$T$10,3,IF('Часть 1'!N28='Часть 1'!$T$11,2,IF('Часть 1'!N28='Часть 1'!$T$12,1,0))))</f>
        <v>0</v>
      </c>
    </row>
    <row r="22" spans="1:27" ht="15" customHeight="1" x14ac:dyDescent="0.25">
      <c r="A22">
        <v>15</v>
      </c>
      <c r="B22">
        <f>IF('Часть 1'!N23='Часть 1'!$T$9,4,IF('Часть 1'!N23='Часть 1'!$T$10,3,IF('Часть 1'!N23='Часть 1'!$T$11,2,IF('Часть 1'!N23='Часть 1'!$T$12,1,0))))</f>
        <v>0</v>
      </c>
      <c r="G22">
        <v>21</v>
      </c>
      <c r="H22" s="20">
        <f>IF('Часть 1'!N29='Часть 1'!$T$9,4,IF('Часть 1'!N29='Часть 1'!$T$10,3,IF('Часть 1'!N29='Часть 1'!$T$11,2,IF('Часть 1'!N29='Часть 1'!$T$12,1,0))))</f>
        <v>0</v>
      </c>
      <c r="I22" s="21"/>
      <c r="J22">
        <v>21</v>
      </c>
      <c r="K22" s="20">
        <f>IF('Часть 1'!N29='Часть 1'!$T$9,4,IF('Часть 1'!N29='Часть 1'!$T$10,3,IF('Часть 1'!N29='Часть 1'!$T$11,2,IF('Часть 1'!N29='Часть 1'!$T$12,1,0))))</f>
        <v>0</v>
      </c>
      <c r="M22">
        <v>21</v>
      </c>
      <c r="N22">
        <f>IF('Часть 1'!N29='Часть 1'!$T$9,4,IF('Часть 1'!N29='Часть 1'!$T$10,3,IF('Часть 1'!N29='Часть 1'!$T$11,2,IF('Часть 1'!N29='Часть 1'!$T$12,1,0))))</f>
        <v>0</v>
      </c>
      <c r="P22">
        <v>21</v>
      </c>
      <c r="Q22">
        <f>IF('Часть 1'!N29='Часть 1'!$T$9,4,IF('Часть 1'!N29='Часть 1'!$T$10,3,IF('Часть 1'!N29='Часть 1'!$T$11,2,IF('Часть 1'!N29='Часть 1'!$T$12,1,0))))</f>
        <v>0</v>
      </c>
      <c r="T22">
        <v>21</v>
      </c>
      <c r="U22">
        <f>IF('Часть 1'!N29='Часть 1'!$T$9,4,IF('Часть 1'!N29='Часть 1'!$T$10,3,IF('Часть 1'!N29='Часть 1'!$T$11,2,IF('Часть 1'!N29='Часть 1'!$T$12,1,0))))</f>
        <v>0</v>
      </c>
      <c r="W22">
        <v>21</v>
      </c>
      <c r="X22">
        <f>IF('Часть 1'!N29='Часть 1'!$T$9,4,IF('Часть 1'!N29='Часть 1'!$T$10,3,IF('Часть 1'!N29='Часть 1'!$T$11,2,IF('Часть 1'!N29='Часть 1'!$T$12,1,0))))</f>
        <v>0</v>
      </c>
      <c r="Z22">
        <v>21</v>
      </c>
      <c r="AA22">
        <f>IF('Часть 1'!N29='Часть 1'!$T$9,4,IF('Часть 1'!N29='Часть 1'!$T$10,3,IF('Часть 1'!N29='Часть 1'!$T$11,2,IF('Часть 1'!N29='Часть 1'!$T$12,1,0))))</f>
        <v>0</v>
      </c>
    </row>
    <row r="23" spans="1:27" ht="15" customHeight="1" x14ac:dyDescent="0.25">
      <c r="A23">
        <v>16</v>
      </c>
      <c r="B23">
        <f>IF('Часть 1'!N24='Часть 1'!$T$9,4,IF('Часть 1'!N24='Часть 1'!$T$10,3,IF('Часть 1'!N24='Часть 1'!$T$11,2,IF('Часть 1'!N24='Часть 1'!$T$12,1,0))))</f>
        <v>0</v>
      </c>
      <c r="G23">
        <v>22</v>
      </c>
      <c r="H23" s="20">
        <f>IF('Часть 1'!N30='Часть 1'!$T$9,1,IF('Часть 1'!N30='Часть 1'!$T$10,0,IF('Часть 1'!N30='Часть 1'!$T$11,0,IF('Часть 1'!N30='Часть 1'!$T$12,1,0))))</f>
        <v>0</v>
      </c>
      <c r="I23" s="21"/>
      <c r="J23">
        <v>22</v>
      </c>
      <c r="K23" s="20">
        <f>IF('Часть 1'!N30='Часть 1'!$T$9,4,IF('Часть 1'!N30='Часть 1'!$T$10,3,IF('Часть 1'!N30='Часть 1'!$T$11,2,IF('Часть 1'!N30='Часть 1'!$T$12,1,0))))</f>
        <v>0</v>
      </c>
      <c r="M23">
        <v>22</v>
      </c>
      <c r="N23">
        <f>IF('Часть 1'!N30='Часть 1'!$T$9,4,IF('Часть 1'!N30='Часть 1'!$T$10,3,IF('Часть 1'!N30='Часть 1'!$T$11,2,IF('Часть 1'!N30='Часть 1'!$T$12,1,0))))</f>
        <v>0</v>
      </c>
      <c r="P23">
        <v>22</v>
      </c>
      <c r="Q23">
        <f>IF('Часть 1'!N30='Часть 1'!$T$9,4,IF('Часть 1'!N30='Часть 1'!$T$10,3,IF('Часть 1'!N30='Часть 1'!$T$11,2,IF('Часть 1'!N30='Часть 1'!$T$12,1,0))))</f>
        <v>0</v>
      </c>
      <c r="T23">
        <v>22</v>
      </c>
      <c r="U23">
        <f>IF('Часть 1'!N30='Часть 1'!$T$9,4,IF('Часть 1'!N30='Часть 1'!$T$10,3,IF('Часть 1'!N30='Часть 1'!$T$11,2,IF('Часть 1'!N30='Часть 1'!$T$12,1,0))))</f>
        <v>0</v>
      </c>
      <c r="W23">
        <v>22</v>
      </c>
      <c r="X23">
        <f>IF('Часть 1'!N30='Часть 1'!$T$9,4,IF('Часть 1'!N30='Часть 1'!$T$10,3,IF('Часть 1'!N30='Часть 1'!$T$11,2,IF('Часть 1'!N30='Часть 1'!$T$12,1,0))))</f>
        <v>0</v>
      </c>
      <c r="Z23">
        <v>22</v>
      </c>
      <c r="AA23">
        <f>IF('Часть 1'!N30='Часть 1'!$T$9,4,IF('Часть 1'!N30='Часть 1'!$T$10,3,IF('Часть 1'!N30='Часть 1'!$T$11,2,IF('Часть 1'!N30='Часть 1'!$T$12,1,0))))</f>
        <v>0</v>
      </c>
    </row>
    <row r="24" spans="1:27" ht="15" customHeight="1" x14ac:dyDescent="0.25">
      <c r="A24">
        <v>17</v>
      </c>
      <c r="B24">
        <f>IF('Часть 1'!N25='Часть 1'!$T$9,4,IF('Часть 1'!N25='Часть 1'!$T$10,3,IF('Часть 1'!N25='Часть 1'!$T$11,2,IF('Часть 1'!N25='Часть 1'!$T$12,1,0))))</f>
        <v>0</v>
      </c>
      <c r="G24">
        <v>23</v>
      </c>
      <c r="H24" s="20">
        <f>IF('Часть 1'!N31='Часть 1'!$T$9,4,IF('Часть 1'!N31='Часть 1'!$T$10,3,IF('Часть 1'!N31='Часть 1'!$T$11,2,IF('Часть 1'!N31='Часть 1'!$T$12,1,0))))</f>
        <v>0</v>
      </c>
      <c r="I24" s="21"/>
      <c r="J24">
        <v>23</v>
      </c>
      <c r="K24" s="20">
        <f>IF('Часть 1'!N31='Часть 1'!$T$9,4,IF('Часть 1'!N31='Часть 1'!$T$10,3,IF('Часть 1'!N31='Часть 1'!$T$11,2,IF('Часть 1'!N31='Часть 1'!$T$12,1,0))))</f>
        <v>0</v>
      </c>
      <c r="M24">
        <v>23</v>
      </c>
      <c r="N24">
        <f>IF('Часть 1'!N31='Часть 1'!$T$9,4,IF('Часть 1'!N31='Часть 1'!$T$10,3,IF('Часть 1'!N31='Часть 1'!$T$11,2,IF('Часть 1'!N31='Часть 1'!$T$12,1,0))))</f>
        <v>0</v>
      </c>
      <c r="P24">
        <v>23</v>
      </c>
      <c r="Q24">
        <f>IF('Часть 1'!N31='Часть 1'!$T$9,4,IF('Часть 1'!N31='Часть 1'!$T$10,3,IF('Часть 1'!N31='Часть 1'!$T$11,2,IF('Часть 1'!N31='Часть 1'!$T$12,1,0))))</f>
        <v>0</v>
      </c>
      <c r="T24">
        <v>23</v>
      </c>
      <c r="U24">
        <f>IF('Часть 1'!N31='Часть 1'!$T$9,4,IF('Часть 1'!N31='Часть 1'!$T$10,3,IF('Часть 1'!N31='Часть 1'!$T$11,2,IF('Часть 1'!N31='Часть 1'!$T$12,1,0))))</f>
        <v>0</v>
      </c>
      <c r="W24">
        <v>23</v>
      </c>
      <c r="X24">
        <f>IF('Часть 1'!N31='Часть 1'!$T$9,4,IF('Часть 1'!N31='Часть 1'!$T$10,3,IF('Часть 1'!N31='Часть 1'!$T$11,2,IF('Часть 1'!N31='Часть 1'!$T$12,1,0))))</f>
        <v>0</v>
      </c>
      <c r="Z24">
        <v>23</v>
      </c>
      <c r="AA24">
        <f>IF('Часть 1'!N31='Часть 1'!$T$9,4,IF('Часть 1'!N31='Часть 1'!$T$10,3,IF('Часть 1'!N31='Часть 1'!$T$11,2,IF('Часть 1'!N31='Часть 1'!$T$12,1,0))))</f>
        <v>0</v>
      </c>
    </row>
    <row r="25" spans="1:27" ht="15" customHeight="1" x14ac:dyDescent="0.25">
      <c r="A25">
        <v>18</v>
      </c>
      <c r="B25">
        <f>IF('Часть 1'!N26='Часть 1'!$T$9,4,IF('Часть 1'!N26='Часть 1'!$T$10,3,IF('Часть 1'!N26='Часть 1'!$T$11,2,IF('Часть 1'!N26='Часть 1'!$T$12,1,0))))</f>
        <v>0</v>
      </c>
      <c r="G25">
        <v>24</v>
      </c>
      <c r="H25" s="20">
        <f>IF('Часть 1'!N32='Часть 1'!$T$9,4,IF('Часть 1'!N32='Часть 1'!$T$10,3,IF('Часть 1'!N32='Часть 1'!$T$11,2,IF('Часть 1'!N32='Часть 1'!$T$12,1,0))))</f>
        <v>0</v>
      </c>
      <c r="I25" s="21"/>
      <c r="J25">
        <v>24</v>
      </c>
      <c r="K25" s="20">
        <f>IF('Часть 1'!N32='Часть 1'!$T$9,4,IF('Часть 1'!N32='Часть 1'!$T$10,3,IF('Часть 1'!N32='Часть 1'!$T$11,2,IF('Часть 1'!N32='Часть 1'!$T$12,1,0))))</f>
        <v>0</v>
      </c>
      <c r="M25">
        <v>24</v>
      </c>
      <c r="N25">
        <f>IF('Часть 1'!N32='Часть 1'!$T$9,4,IF('Часть 1'!N32='Часть 1'!$T$10,3,IF('Часть 1'!N32='Часть 1'!$T$11,2,IF('Часть 1'!N32='Часть 1'!$T$12,1,0))))</f>
        <v>0</v>
      </c>
      <c r="P25">
        <v>24</v>
      </c>
      <c r="Q25">
        <f>IF('Часть 1'!N32='Часть 1'!$T$9,4,IF('Часть 1'!N32='Часть 1'!$T$10,3,IF('Часть 1'!N32='Часть 1'!$T$11,2,IF('Часть 1'!N32='Часть 1'!$T$12,1,0))))</f>
        <v>0</v>
      </c>
      <c r="T25">
        <v>24</v>
      </c>
      <c r="U25">
        <f>IF('Часть 1'!N32='Часть 1'!$T$9,4,IF('Часть 1'!N32='Часть 1'!$T$10,3,IF('Часть 1'!N32='Часть 1'!$T$11,2,IF('Часть 1'!N32='Часть 1'!$T$12,1,0))))</f>
        <v>0</v>
      </c>
      <c r="W25">
        <v>24</v>
      </c>
      <c r="X25">
        <f>IF('Часть 1'!N32='Часть 1'!$T$9,4,IF('Часть 1'!N32='Часть 1'!$T$10,3,IF('Часть 1'!N32='Часть 1'!$T$11,2,IF('Часть 1'!N32='Часть 1'!$T$12,1,0))))</f>
        <v>0</v>
      </c>
      <c r="Z25">
        <v>24</v>
      </c>
      <c r="AA25">
        <f>IF('Часть 1'!N32='Часть 1'!$T$9,4,IF('Часть 1'!N32='Часть 1'!$T$10,3,IF('Часть 1'!N32='Часть 1'!$T$11,2,IF('Часть 1'!N32='Часть 1'!$T$12,1,0))))</f>
        <v>0</v>
      </c>
    </row>
    <row r="26" spans="1:27" ht="15" customHeight="1" x14ac:dyDescent="0.25">
      <c r="A26">
        <v>19</v>
      </c>
      <c r="B26">
        <f>IF('Часть 1'!N27='Часть 1'!$T$9,4,IF('Часть 1'!N27='Часть 1'!$T$10,3,IF('Часть 1'!N27='Часть 1'!$T$11,2,IF('Часть 1'!N27='Часть 1'!$T$12,1,0))))</f>
        <v>0</v>
      </c>
      <c r="G26">
        <v>25</v>
      </c>
      <c r="H26" s="20">
        <f>IF('Часть 1'!N33='Часть 1'!$T$9,4,IF('Часть 1'!N33='Часть 1'!$T$10,3,IF('Часть 1'!N33='Часть 1'!$T$11,2,IF('Часть 1'!N33='Часть 1'!$T$12,1,0))))</f>
        <v>0</v>
      </c>
      <c r="I26" s="21"/>
      <c r="J26">
        <v>25</v>
      </c>
      <c r="K26" s="20">
        <f>IF('Часть 1'!N33='Часть 1'!$T$9,4,IF('Часть 1'!N33='Часть 1'!$T$10,3,IF('Часть 1'!N33='Часть 1'!$T$11,2,IF('Часть 1'!N33='Часть 1'!$T$12,1,0))))</f>
        <v>0</v>
      </c>
      <c r="M26">
        <v>25</v>
      </c>
      <c r="N26">
        <f>IF('Часть 1'!N33='Часть 1'!$T$9,4,IF('Часть 1'!N33='Часть 1'!$T$10,3,IF('Часть 1'!N33='Часть 1'!$T$11,2,IF('Часть 1'!N33='Часть 1'!$T$12,1,0))))</f>
        <v>0</v>
      </c>
      <c r="P26">
        <v>25</v>
      </c>
      <c r="Q26">
        <f>IF('Часть 1'!N33='Часть 1'!$T$9,4,IF('Часть 1'!N33='Часть 1'!$T$10,3,IF('Часть 1'!N33='Часть 1'!$T$11,2,IF('Часть 1'!N33='Часть 1'!$T$12,1,0))))</f>
        <v>0</v>
      </c>
      <c r="T26">
        <v>25</v>
      </c>
      <c r="U26">
        <f>IF('Часть 1'!N33='Часть 1'!$T$9,4,IF('Часть 1'!N33='Часть 1'!$T$10,3,IF('Часть 1'!N33='Часть 1'!$T$11,2,IF('Часть 1'!N33='Часть 1'!$T$12,1,0))))</f>
        <v>0</v>
      </c>
      <c r="W26">
        <v>25</v>
      </c>
      <c r="X26">
        <f>IF('Часть 1'!N33='Часть 1'!$T$9,4,IF('Часть 1'!N33='Часть 1'!$T$10,3,IF('Часть 1'!N33='Часть 1'!$T$11,2,IF('Часть 1'!N33='Часть 1'!$T$12,1,0))))</f>
        <v>0</v>
      </c>
      <c r="Z26">
        <v>25</v>
      </c>
      <c r="AA26">
        <f>IF('Часть 1'!N33='Часть 1'!$T$9,4,IF('Часть 1'!N33='Часть 1'!$T$10,3,IF('Часть 1'!N33='Часть 1'!$T$11,2,IF('Часть 1'!N33='Часть 1'!$T$12,1,0))))</f>
        <v>0</v>
      </c>
    </row>
    <row r="27" spans="1:27" ht="15" customHeight="1" x14ac:dyDescent="0.25">
      <c r="A27">
        <v>20</v>
      </c>
      <c r="B27">
        <f>IF('Часть 1'!N28='Часть 1'!$T$9,4,IF('Часть 1'!N28='Часть 1'!$T$10,3,IF('Часть 1'!N28='Часть 1'!$T$11,2,IF('Часть 1'!N28='Часть 1'!$T$12,1,0))))</f>
        <v>0</v>
      </c>
      <c r="G27">
        <v>26</v>
      </c>
      <c r="H27" s="20">
        <f>IF('Часть 1'!N34='Часть 1'!$T$9,4,IF('Часть 1'!N34='Часть 1'!$T$10,3,IF('Часть 1'!N34='Часть 1'!$T$11,2,IF('Часть 1'!N34='Часть 1'!$T$12,1,0))))</f>
        <v>0</v>
      </c>
      <c r="I27" s="21"/>
      <c r="J27">
        <v>26</v>
      </c>
      <c r="K27" s="20">
        <f>IF('Часть 1'!N34='Часть 1'!$T$9,4,IF('Часть 1'!N34='Часть 1'!$T$10,3,IF('Часть 1'!N34='Часть 1'!$T$11,2,IF('Часть 1'!N34='Часть 1'!$T$12,1,0))))</f>
        <v>0</v>
      </c>
      <c r="M27">
        <v>26</v>
      </c>
      <c r="N27">
        <f>IF('Часть 1'!N34='Часть 1'!$T$9,4,IF('Часть 1'!N34='Часть 1'!$T$10,3,IF('Часть 1'!N34='Часть 1'!$T$11,2,IF('Часть 1'!N34='Часть 1'!$T$12,1,0))))</f>
        <v>0</v>
      </c>
      <c r="P27">
        <v>26</v>
      </c>
      <c r="Q27">
        <f>IF('Часть 1'!N34='Часть 1'!$T$9,4,IF('Часть 1'!N34='Часть 1'!$T$10,3,IF('Часть 1'!N34='Часть 1'!$T$11,2,IF('Часть 1'!N34='Часть 1'!$T$12,1,0))))</f>
        <v>0</v>
      </c>
      <c r="T27">
        <v>26</v>
      </c>
      <c r="U27">
        <f>IF('Часть 1'!N34='Часть 1'!$T$9,4,IF('Часть 1'!N34='Часть 1'!$T$10,3,IF('Часть 1'!N34='Часть 1'!$T$11,2,IF('Часть 1'!N34='Часть 1'!$T$12,1,0))))</f>
        <v>0</v>
      </c>
      <c r="W27">
        <v>26</v>
      </c>
      <c r="X27">
        <f>IF('Часть 1'!N34='Часть 1'!$T$9,4,IF('Часть 1'!N34='Часть 1'!$T$10,3,IF('Часть 1'!N34='Часть 1'!$T$11,2,IF('Часть 1'!N34='Часть 1'!$T$12,1,0))))</f>
        <v>0</v>
      </c>
      <c r="Z27">
        <v>26</v>
      </c>
      <c r="AA27">
        <f>IF('Часть 1'!N34='Часть 1'!$T$9,4,IF('Часть 1'!N34='Часть 1'!$T$10,3,IF('Часть 1'!N34='Часть 1'!$T$11,2,IF('Часть 1'!N34='Часть 1'!$T$12,1,0))))</f>
        <v>0</v>
      </c>
    </row>
    <row r="28" spans="1:27" ht="15" customHeight="1" x14ac:dyDescent="0.25">
      <c r="A28">
        <v>21</v>
      </c>
      <c r="B28">
        <f>IF('Часть 1'!N29='Часть 1'!$T$9,4,IF('Часть 1'!N29='Часть 1'!$T$10,3,IF('Часть 1'!N29='Часть 1'!$T$11,2,IF('Часть 1'!N29='Часть 1'!$T$12,1,0))))</f>
        <v>0</v>
      </c>
      <c r="G28">
        <v>27</v>
      </c>
      <c r="H28" s="20">
        <f>IF('Часть 1'!N35='Часть 1'!$T$9,4,IF('Часть 1'!N35='Часть 1'!$T$10,3,IF('Часть 1'!N35='Часть 1'!$T$11,2,IF('Часть 1'!N35='Часть 1'!$T$12,1,0))))</f>
        <v>0</v>
      </c>
      <c r="I28" s="21"/>
      <c r="J28">
        <v>27</v>
      </c>
      <c r="K28" s="20">
        <f>IF('Часть 1'!N35='Часть 1'!$T$9,4,IF('Часть 1'!N35='Часть 1'!$T$10,3,IF('Часть 1'!N35='Часть 1'!$T$11,2,IF('Часть 1'!N35='Часть 1'!$T$12,1,0))))</f>
        <v>0</v>
      </c>
      <c r="M28">
        <v>27</v>
      </c>
      <c r="N28">
        <f>IF('Часть 1'!N35='Часть 1'!$T$9,4,IF('Часть 1'!N35='Часть 1'!$T$10,3,IF('Часть 1'!N35='Часть 1'!$T$11,2,IF('Часть 1'!N35='Часть 1'!$T$12,1,0))))</f>
        <v>0</v>
      </c>
      <c r="P28">
        <v>27</v>
      </c>
      <c r="Q28">
        <f>IF('Часть 1'!N35='Часть 1'!$T$9,4,IF('Часть 1'!N35='Часть 1'!$T$10,3,IF('Часть 1'!N35='Часть 1'!$T$11,2,IF('Часть 1'!N35='Часть 1'!$T$12,1,0))))</f>
        <v>0</v>
      </c>
      <c r="T28">
        <v>27</v>
      </c>
      <c r="U28">
        <f>IF('Часть 1'!N35='Часть 1'!$T$9,4,IF('Часть 1'!N35='Часть 1'!$T$10,3,IF('Часть 1'!N35='Часть 1'!$T$11,2,IF('Часть 1'!N35='Часть 1'!$T$12,1,0))))</f>
        <v>0</v>
      </c>
      <c r="W28">
        <v>27</v>
      </c>
      <c r="X28">
        <f>IF('Часть 1'!N35='Часть 1'!$T$9,4,IF('Часть 1'!N35='Часть 1'!$T$10,3,IF('Часть 1'!N35='Часть 1'!$T$11,2,IF('Часть 1'!N35='Часть 1'!$T$12,1,0))))</f>
        <v>0</v>
      </c>
      <c r="Z28">
        <v>27</v>
      </c>
      <c r="AA28">
        <f>IF('Часть 1'!N35='Часть 1'!$T$9,4,IF('Часть 1'!N35='Часть 1'!$T$10,3,IF('Часть 1'!N35='Часть 1'!$T$11,2,IF('Часть 1'!N35='Часть 1'!$T$12,1,0))))</f>
        <v>0</v>
      </c>
    </row>
    <row r="29" spans="1:27" ht="15" customHeight="1" x14ac:dyDescent="0.25">
      <c r="A29">
        <v>22</v>
      </c>
      <c r="B29">
        <f>IF('Часть 1'!N30='Часть 1'!$T$9,4,IF('Часть 1'!N30='Часть 1'!$T$10,3,IF('Часть 1'!N30='Часть 1'!$T$11,2,IF('Часть 1'!N30='Часть 1'!$T$12,1,0))))</f>
        <v>0</v>
      </c>
      <c r="G29">
        <v>28</v>
      </c>
      <c r="H29" s="20">
        <f>IF('Часть 1'!N36='Часть 1'!$T$9,4,IF('Часть 1'!N36='Часть 1'!$T$10,3,IF('Часть 1'!N36='Часть 1'!$T$11,2,IF('Часть 1'!N36='Часть 1'!$T$12,1,0))))</f>
        <v>0</v>
      </c>
      <c r="I29" s="21"/>
      <c r="J29">
        <v>28</v>
      </c>
      <c r="K29" s="20">
        <f>IF('Часть 1'!N36='Часть 1'!$T$9,4,IF('Часть 1'!N36='Часть 1'!$T$10,3,IF('Часть 1'!N36='Часть 1'!$T$11,2,IF('Часть 1'!N36='Часть 1'!$T$12,1,0))))</f>
        <v>0</v>
      </c>
      <c r="M29">
        <v>28</v>
      </c>
      <c r="N29">
        <f>IF('Часть 1'!N36='Часть 1'!$T$9,4,IF('Часть 1'!N36='Часть 1'!$T$10,3,IF('Часть 1'!N36='Часть 1'!$T$11,2,IF('Часть 1'!N36='Часть 1'!$T$12,1,0))))</f>
        <v>0</v>
      </c>
      <c r="P29">
        <v>28</v>
      </c>
      <c r="Q29">
        <f>IF('Часть 1'!N36='Часть 1'!$T$9,4,IF('Часть 1'!N36='Часть 1'!$T$10,3,IF('Часть 1'!N36='Часть 1'!$T$11,2,IF('Часть 1'!N36='Часть 1'!$T$12,1,0))))</f>
        <v>0</v>
      </c>
      <c r="T29">
        <v>28</v>
      </c>
      <c r="U29">
        <f>IF('Часть 1'!N36='Часть 1'!$T$9,4,IF('Часть 1'!N36='Часть 1'!$T$10,3,IF('Часть 1'!N36='Часть 1'!$T$11,2,IF('Часть 1'!N36='Часть 1'!$T$12,1,0))))</f>
        <v>0</v>
      </c>
      <c r="W29">
        <v>28</v>
      </c>
      <c r="X29">
        <f>IF('Часть 1'!N36='Часть 1'!$T$9,4,IF('Часть 1'!N36='Часть 1'!$T$10,3,IF('Часть 1'!N36='Часть 1'!$T$11,2,IF('Часть 1'!N36='Часть 1'!$T$12,1,0))))</f>
        <v>0</v>
      </c>
      <c r="Z29">
        <v>28</v>
      </c>
      <c r="AA29">
        <f>IF('Часть 1'!N36='Часть 1'!$T$9,4,IF('Часть 1'!N36='Часть 1'!$T$10,3,IF('Часть 1'!N36='Часть 1'!$T$11,2,IF('Часть 1'!N36='Часть 1'!$T$12,1,0))))</f>
        <v>0</v>
      </c>
    </row>
    <row r="30" spans="1:27" ht="15" customHeight="1" x14ac:dyDescent="0.25">
      <c r="A30">
        <v>23</v>
      </c>
      <c r="B30">
        <f>IF('Часть 1'!N31='Часть 1'!$T$9,4,IF('Часть 1'!N31='Часть 1'!$T$10,3,IF('Часть 1'!N31='Часть 1'!$T$11,2,IF('Часть 1'!N31='Часть 1'!$T$12,1,0))))</f>
        <v>0</v>
      </c>
      <c r="G30">
        <v>29</v>
      </c>
      <c r="H30" s="20">
        <f>IF('Часть 1'!N37='Часть 1'!$T$9,4,IF('Часть 1'!N37='Часть 1'!$T$10,3,IF('Часть 1'!N37='Часть 1'!$T$11,2,IF('Часть 1'!N37='Часть 1'!$T$12,1,0))))</f>
        <v>0</v>
      </c>
      <c r="I30" s="21"/>
      <c r="J30">
        <v>29</v>
      </c>
      <c r="K30" s="20">
        <f>IF('Часть 1'!N37='Часть 1'!$T$9,4,IF('Часть 1'!N37='Часть 1'!$T$10,3,IF('Часть 1'!N37='Часть 1'!$T$11,2,IF('Часть 1'!N37='Часть 1'!$T$12,1,0))))</f>
        <v>0</v>
      </c>
      <c r="M30">
        <v>29</v>
      </c>
      <c r="N30">
        <f>IF('Часть 1'!N37='Часть 1'!$T$9,4,IF('Часть 1'!N37='Часть 1'!$T$10,3,IF('Часть 1'!N37='Часть 1'!$T$11,2,IF('Часть 1'!N37='Часть 1'!$T$12,1,0))))</f>
        <v>0</v>
      </c>
      <c r="P30">
        <v>29</v>
      </c>
      <c r="Q30">
        <f>IF('Часть 1'!N37='Часть 1'!$T$9,4,IF('Часть 1'!N37='Часть 1'!$T$10,3,IF('Часть 1'!N37='Часть 1'!$T$11,2,IF('Часть 1'!N37='Часть 1'!$T$12,1,0))))</f>
        <v>0</v>
      </c>
      <c r="T30">
        <v>29</v>
      </c>
      <c r="U30">
        <f>IF('Часть 1'!N37='Часть 1'!$T$9,4,IF('Часть 1'!N37='Часть 1'!$T$10,3,IF('Часть 1'!N37='Часть 1'!$T$11,2,IF('Часть 1'!N37='Часть 1'!$T$12,1,0))))</f>
        <v>0</v>
      </c>
      <c r="W30">
        <v>29</v>
      </c>
      <c r="X30">
        <f>IF('Часть 1'!N37='Часть 1'!$T$9,4,IF('Часть 1'!N37='Часть 1'!$T$10,3,IF('Часть 1'!N37='Часть 1'!$T$11,2,IF('Часть 1'!N37='Часть 1'!$T$12,1,0))))</f>
        <v>0</v>
      </c>
      <c r="Z30">
        <v>29</v>
      </c>
      <c r="AA30">
        <f>IF('Часть 1'!N37='Часть 1'!$T$9,4,IF('Часть 1'!N37='Часть 1'!$T$10,3,IF('Часть 1'!N37='Часть 1'!$T$11,2,IF('Часть 1'!N37='Часть 1'!$T$12,1,0))))</f>
        <v>0</v>
      </c>
    </row>
    <row r="31" spans="1:27" ht="15" customHeight="1" x14ac:dyDescent="0.25">
      <c r="A31">
        <v>24</v>
      </c>
      <c r="B31">
        <f>IF('Часть 1'!N32='Часть 1'!$T$9,4,IF('Часть 1'!N32='Часть 1'!$T$10,3,IF('Часть 1'!N32='Часть 1'!$T$11,2,IF('Часть 1'!N32='Часть 1'!$T$12,1,0))))</f>
        <v>0</v>
      </c>
      <c r="G31">
        <v>30</v>
      </c>
      <c r="H31" s="20">
        <f>IF('Часть 1'!N38='Часть 1'!$T$9,1,IF('Часть 1'!N38='Часть 1'!$T$10,0,IF('Часть 1'!N38='Часть 1'!$T$11,0,IF('Часть 1'!N38='Часть 1'!$T$12,1,0))))</f>
        <v>0</v>
      </c>
      <c r="I31" s="21"/>
      <c r="J31">
        <v>30</v>
      </c>
      <c r="K31" s="20">
        <f>IF('Часть 1'!N38='Часть 1'!$T$9,4,IF('Часть 1'!N38='Часть 1'!$T$10,3,IF('Часть 1'!N38='Часть 1'!$T$11,2,IF('Часть 1'!N38='Часть 1'!$T$12,1,0))))</f>
        <v>0</v>
      </c>
      <c r="M31">
        <v>30</v>
      </c>
      <c r="N31">
        <f>IF('Часть 1'!N38='Часть 1'!$T$9,4,IF('Часть 1'!N38='Часть 1'!$T$10,3,IF('Часть 1'!N38='Часть 1'!$T$11,2,IF('Часть 1'!N38='Часть 1'!$T$12,1,0))))</f>
        <v>0</v>
      </c>
      <c r="P31">
        <v>30</v>
      </c>
      <c r="Q31">
        <f>IF('Часть 1'!N38='Часть 1'!$T$9,4,IF('Часть 1'!N38='Часть 1'!$T$10,3,IF('Часть 1'!N38='Часть 1'!$T$11,2,IF('Часть 1'!N38='Часть 1'!$T$12,1,0))))</f>
        <v>0</v>
      </c>
      <c r="T31">
        <v>30</v>
      </c>
      <c r="U31">
        <f>IF('Часть 1'!N38='Часть 1'!$T$9,4,IF('Часть 1'!N38='Часть 1'!$T$10,3,IF('Часть 1'!N38='Часть 1'!$T$11,2,IF('Часть 1'!N38='Часть 1'!$T$12,1,0))))</f>
        <v>0</v>
      </c>
      <c r="W31">
        <v>30</v>
      </c>
      <c r="X31">
        <f>IF('Часть 1'!N38='Часть 1'!$T$9,4,IF('Часть 1'!N38='Часть 1'!$T$10,3,IF('Часть 1'!N38='Часть 1'!$T$11,2,IF('Часть 1'!N38='Часть 1'!$T$12,1,0))))</f>
        <v>0</v>
      </c>
      <c r="Z31">
        <v>30</v>
      </c>
      <c r="AA31">
        <f>IF('Часть 1'!N38='Часть 1'!$T$9,4,IF('Часть 1'!N38='Часть 1'!$T$10,3,IF('Часть 1'!N38='Часть 1'!$T$11,2,IF('Часть 1'!N38='Часть 1'!$T$12,1,0))))</f>
        <v>0</v>
      </c>
    </row>
    <row r="32" spans="1:27" ht="15" customHeight="1" x14ac:dyDescent="0.25">
      <c r="A32">
        <v>25</v>
      </c>
      <c r="B32">
        <f>IF('Часть 1'!N33='Часть 1'!$T$9,4,IF('Часть 1'!N33='Часть 1'!$T$10,3,IF('Часть 1'!N33='Часть 1'!$T$11,2,IF('Часть 1'!N33='Часть 1'!$T$12,1,0))))</f>
        <v>0</v>
      </c>
      <c r="G32">
        <v>31</v>
      </c>
      <c r="H32" s="20">
        <f>IF('Часть 1'!N39='Часть 1'!$T$9,4,IF('Часть 1'!N39='Часть 1'!$T$10,3,IF('Часть 1'!N39='Часть 1'!$T$11,2,IF('Часть 1'!N39='Часть 1'!$T$12,1,0))))</f>
        <v>0</v>
      </c>
      <c r="I32" s="21"/>
      <c r="J32">
        <v>31</v>
      </c>
      <c r="K32" s="20">
        <f>IF('Часть 1'!N39='Часть 1'!$T$9,4,IF('Часть 1'!N39='Часть 1'!$T$10,3,IF('Часть 1'!N39='Часть 1'!$T$11,2,IF('Часть 1'!N39='Часть 1'!$T$12,1,0))))</f>
        <v>0</v>
      </c>
      <c r="M32">
        <v>31</v>
      </c>
      <c r="N32">
        <f>IF('Часть 1'!N39='Часть 1'!$T$9,4,IF('Часть 1'!N39='Часть 1'!$T$10,3,IF('Часть 1'!N39='Часть 1'!$T$11,2,IF('Часть 1'!N39='Часть 1'!$T$12,1,0))))</f>
        <v>0</v>
      </c>
      <c r="P32">
        <v>31</v>
      </c>
      <c r="Q32">
        <f>IF('Часть 1'!N39='Часть 1'!$T$9,4,IF('Часть 1'!N39='Часть 1'!$T$10,3,IF('Часть 1'!N39='Часть 1'!$T$11,2,IF('Часть 1'!N39='Часть 1'!$T$12,1,0))))</f>
        <v>0</v>
      </c>
      <c r="T32">
        <v>31</v>
      </c>
      <c r="U32">
        <f>IF('Часть 1'!N39='Часть 1'!$T$9,4,IF('Часть 1'!N39='Часть 1'!$T$10,3,IF('Часть 1'!N39='Часть 1'!$T$11,2,IF('Часть 1'!N39='Часть 1'!$T$12,1,0))))</f>
        <v>0</v>
      </c>
      <c r="W32">
        <v>31</v>
      </c>
      <c r="X32">
        <f>IF('Часть 1'!N39='Часть 1'!$T$9,4,IF('Часть 1'!N39='Часть 1'!$T$10,3,IF('Часть 1'!N39='Часть 1'!$T$11,2,IF('Часть 1'!N39='Часть 1'!$T$12,1,0))))</f>
        <v>0</v>
      </c>
      <c r="Z32">
        <v>31</v>
      </c>
      <c r="AA32">
        <f>IF('Часть 1'!N39='Часть 1'!$T$9,4,IF('Часть 1'!N39='Часть 1'!$T$10,3,IF('Часть 1'!N39='Часть 1'!$T$11,2,IF('Часть 1'!N39='Часть 1'!$T$12,1,0))))</f>
        <v>0</v>
      </c>
    </row>
    <row r="33" spans="1:27" ht="15" customHeight="1" x14ac:dyDescent="0.25">
      <c r="A33">
        <v>26</v>
      </c>
      <c r="B33">
        <f>IF('Часть 1'!N34='Часть 1'!$T$9,4,IF('Часть 1'!N34='Часть 1'!$T$10,3,IF('Часть 1'!N34='Часть 1'!$T$11,2,IF('Часть 1'!N34='Часть 1'!$T$12,1,0))))</f>
        <v>0</v>
      </c>
      <c r="G33">
        <v>32</v>
      </c>
      <c r="H33" s="20">
        <f>IF('Часть 1'!N40='Часть 1'!$T$9,4,IF('Часть 1'!N40='Часть 1'!$T$10,3,IF('Часть 1'!N40='Часть 1'!$T$11,2,IF('Часть 1'!N40='Часть 1'!$T$12,1,0))))</f>
        <v>0</v>
      </c>
      <c r="I33" s="21"/>
      <c r="J33">
        <v>32</v>
      </c>
      <c r="K33" s="20">
        <f>IF('Часть 1'!N40='Часть 1'!$T$9,4,IF('Часть 1'!N40='Часть 1'!$T$10,3,IF('Часть 1'!N40='Часть 1'!$T$11,2,IF('Часть 1'!N40='Часть 1'!$T$12,1,0))))</f>
        <v>0</v>
      </c>
      <c r="M33">
        <v>32</v>
      </c>
      <c r="N33">
        <f>IF('Часть 1'!N40='Часть 1'!$T$9,4,IF('Часть 1'!N40='Часть 1'!$T$10,3,IF('Часть 1'!N40='Часть 1'!$T$11,2,IF('Часть 1'!N40='Часть 1'!$T$12,1,0))))</f>
        <v>0</v>
      </c>
      <c r="P33">
        <v>32</v>
      </c>
      <c r="Q33">
        <f>IF('Часть 1'!N40='Часть 1'!$T$9,4,IF('Часть 1'!N40='Часть 1'!$T$10,3,IF('Часть 1'!N40='Часть 1'!$T$11,2,IF('Часть 1'!N40='Часть 1'!$T$12,1,0))))</f>
        <v>0</v>
      </c>
      <c r="T33">
        <v>32</v>
      </c>
      <c r="U33">
        <f>IF('Часть 1'!N40='Часть 1'!$T$9,4,IF('Часть 1'!N40='Часть 1'!$T$10,3,IF('Часть 1'!N40='Часть 1'!$T$11,2,IF('Часть 1'!N40='Часть 1'!$T$12,1,0))))</f>
        <v>0</v>
      </c>
      <c r="W33">
        <v>32</v>
      </c>
      <c r="X33">
        <f>IF('Часть 1'!N40='Часть 1'!$T$9,4,IF('Часть 1'!N40='Часть 1'!$T$10,3,IF('Часть 1'!N40='Часть 1'!$T$11,2,IF('Часть 1'!N40='Часть 1'!$T$12,1,0))))</f>
        <v>0</v>
      </c>
      <c r="Z33">
        <v>32</v>
      </c>
      <c r="AA33">
        <f>IF('Часть 1'!N40='Часть 1'!$T$9,4,IF('Часть 1'!N40='Часть 1'!$T$10,3,IF('Часть 1'!N40='Часть 1'!$T$11,2,IF('Часть 1'!N40='Часть 1'!$T$12,1,0))))</f>
        <v>0</v>
      </c>
    </row>
    <row r="34" spans="1:27" ht="15" customHeight="1" x14ac:dyDescent="0.25">
      <c r="A34">
        <v>27</v>
      </c>
      <c r="B34">
        <f>IF('Часть 1'!N35='Часть 1'!$T$9,4,IF('Часть 1'!N35='Часть 1'!$T$10,3,IF('Часть 1'!N35='Часть 1'!$T$11,2,IF('Часть 1'!N35='Часть 1'!$T$12,1,0))))</f>
        <v>0</v>
      </c>
      <c r="G34">
        <v>33</v>
      </c>
      <c r="H34" s="20">
        <f>IF('Часть 1'!N41='Часть 1'!$T$9,4,IF('Часть 1'!N41='Часть 1'!$T$10,3,IF('Часть 1'!N41='Часть 1'!$T$11,2,IF('Часть 1'!N41='Часть 1'!$T$12,1,0))))</f>
        <v>0</v>
      </c>
      <c r="I34" s="21"/>
      <c r="J34">
        <v>33</v>
      </c>
      <c r="K34" s="20">
        <f>IF('Часть 1'!N41='Часть 1'!$T$9,4,IF('Часть 1'!N41='Часть 1'!$T$10,3,IF('Часть 1'!N41='Часть 1'!$T$11,2,IF('Часть 1'!N41='Часть 1'!$T$12,1,0))))</f>
        <v>0</v>
      </c>
      <c r="M34">
        <v>33</v>
      </c>
      <c r="N34">
        <f>IF('Часть 1'!N41='Часть 1'!$T$9,4,IF('Часть 1'!N41='Часть 1'!$T$10,3,IF('Часть 1'!N41='Часть 1'!$T$11,2,IF('Часть 1'!N41='Часть 1'!$T$12,1,0))))</f>
        <v>0</v>
      </c>
      <c r="P34">
        <v>33</v>
      </c>
      <c r="Q34">
        <f>IF('Часть 1'!N41='Часть 1'!$T$9,4,IF('Часть 1'!N41='Часть 1'!$T$10,3,IF('Часть 1'!N41='Часть 1'!$T$11,2,IF('Часть 1'!N41='Часть 1'!$T$12,1,0))))</f>
        <v>0</v>
      </c>
      <c r="T34">
        <v>33</v>
      </c>
      <c r="U34">
        <f>IF('Часть 1'!N41='Часть 1'!$T$9,4,IF('Часть 1'!N41='Часть 1'!$T$10,3,IF('Часть 1'!N41='Часть 1'!$T$11,2,IF('Часть 1'!N41='Часть 1'!$T$12,1,0))))</f>
        <v>0</v>
      </c>
      <c r="W34">
        <v>33</v>
      </c>
      <c r="X34">
        <f>IF('Часть 1'!N41='Часть 1'!$T$9,4,IF('Часть 1'!N41='Часть 1'!$T$10,3,IF('Часть 1'!N41='Часть 1'!$T$11,2,IF('Часть 1'!N41='Часть 1'!$T$12,1,0))))</f>
        <v>0</v>
      </c>
      <c r="Z34">
        <v>33</v>
      </c>
      <c r="AA34">
        <f>IF('Часть 1'!N41='Часть 1'!$T$9,4,IF('Часть 1'!N41='Часть 1'!$T$10,3,IF('Часть 1'!N41='Часть 1'!$T$11,2,IF('Часть 1'!N41='Часть 1'!$T$12,1,0))))</f>
        <v>0</v>
      </c>
    </row>
    <row r="35" spans="1:27" ht="15" customHeight="1" x14ac:dyDescent="0.25">
      <c r="A35">
        <v>28</v>
      </c>
      <c r="B35">
        <f>IF('Часть 1'!N36='Часть 1'!$T$9,4,IF('Часть 1'!N36='Часть 1'!$T$10,3,IF('Часть 1'!N36='Часть 1'!$T$11,2,IF('Часть 1'!N36='Часть 1'!$T$12,1,0))))</f>
        <v>0</v>
      </c>
      <c r="G35">
        <v>34</v>
      </c>
      <c r="H35" s="20">
        <f>IF('Часть 1'!N42='Часть 1'!$T$9,4,IF('Часть 1'!N42='Часть 1'!$T$10,3,IF('Часть 1'!N42='Часть 1'!$T$11,2,IF('Часть 1'!N42='Часть 1'!$T$12,1,0))))</f>
        <v>0</v>
      </c>
      <c r="I35" s="21"/>
      <c r="J35">
        <v>34</v>
      </c>
      <c r="K35" s="20">
        <f>IF('Часть 1'!N42='Часть 1'!$T$9,4,IF('Часть 1'!N42='Часть 1'!$T$10,3,IF('Часть 1'!N42='Часть 1'!$T$11,2,IF('Часть 1'!N42='Часть 1'!$T$12,1,0))))</f>
        <v>0</v>
      </c>
      <c r="M35">
        <v>34</v>
      </c>
      <c r="N35">
        <f>IF('Часть 1'!N42='Часть 1'!$T$9,4,IF('Часть 1'!N42='Часть 1'!$T$10,3,IF('Часть 1'!N42='Часть 1'!$T$11,2,IF('Часть 1'!N42='Часть 1'!$T$12,1,0))))</f>
        <v>0</v>
      </c>
      <c r="P35">
        <v>34</v>
      </c>
      <c r="Q35">
        <f>IF('Часть 1'!N42='Часть 1'!$T$9,4,IF('Часть 1'!N42='Часть 1'!$T$10,3,IF('Часть 1'!N42='Часть 1'!$T$11,2,IF('Часть 1'!N42='Часть 1'!$T$12,1,0))))</f>
        <v>0</v>
      </c>
      <c r="T35">
        <v>34</v>
      </c>
      <c r="U35">
        <f>IF('Часть 1'!N42='Часть 1'!$T$9,4,IF('Часть 1'!N42='Часть 1'!$T$10,3,IF('Часть 1'!N42='Часть 1'!$T$11,2,IF('Часть 1'!N42='Часть 1'!$T$12,1,0))))</f>
        <v>0</v>
      </c>
      <c r="W35">
        <v>34</v>
      </c>
      <c r="X35">
        <f>IF('Часть 1'!N42='Часть 1'!$T$9,4,IF('Часть 1'!N42='Часть 1'!$T$10,3,IF('Часть 1'!N42='Часть 1'!$T$11,2,IF('Часть 1'!N42='Часть 1'!$T$12,1,0))))</f>
        <v>0</v>
      </c>
      <c r="Z35">
        <v>34</v>
      </c>
      <c r="AA35">
        <f>IF('Часть 1'!N42='Часть 1'!$T$9,4,IF('Часть 1'!N42='Часть 1'!$T$10,3,IF('Часть 1'!N42='Часть 1'!$T$11,2,IF('Часть 1'!N42='Часть 1'!$T$12,1,0))))</f>
        <v>0</v>
      </c>
    </row>
    <row r="36" spans="1:27" ht="15" customHeight="1" x14ac:dyDescent="0.25">
      <c r="A36">
        <v>29</v>
      </c>
      <c r="B36">
        <f>IF('Часть 1'!N37='Часть 1'!$T$9,4,IF('Часть 1'!N37='Часть 1'!$T$10,3,IF('Часть 1'!N37='Часть 1'!$T$11,2,IF('Часть 1'!N37='Часть 1'!$T$12,1,0))))</f>
        <v>0</v>
      </c>
      <c r="G36">
        <v>35</v>
      </c>
      <c r="H36" s="20">
        <f>IF('Часть 1'!N43='Часть 1'!$T$9,4,IF('Часть 1'!N43='Часть 1'!$T$10,3,IF('Часть 1'!N43='Часть 1'!$T$11,2,IF('Часть 1'!N43='Часть 1'!$T$12,1,0))))</f>
        <v>0</v>
      </c>
      <c r="I36" s="21"/>
      <c r="J36">
        <v>35</v>
      </c>
      <c r="K36" s="20">
        <f>IF('Часть 1'!N43='Часть 1'!$T$9,4,IF('Часть 1'!N43='Часть 1'!$T$10,3,IF('Часть 1'!N43='Часть 1'!$T$11,2,IF('Часть 1'!N43='Часть 1'!$T$12,1,0))))</f>
        <v>0</v>
      </c>
      <c r="M36">
        <v>35</v>
      </c>
      <c r="N36">
        <f>IF('Часть 1'!N43='Часть 1'!$T$9,4,IF('Часть 1'!N43='Часть 1'!$T$10,3,IF('Часть 1'!N43='Часть 1'!$T$11,2,IF('Часть 1'!N43='Часть 1'!$T$12,1,0))))</f>
        <v>0</v>
      </c>
      <c r="P36">
        <v>35</v>
      </c>
      <c r="Q36">
        <f>IF('Часть 1'!N43='Часть 1'!$T$9,4,IF('Часть 1'!N43='Часть 1'!$T$10,3,IF('Часть 1'!N43='Часть 1'!$T$11,2,IF('Часть 1'!N43='Часть 1'!$T$12,1,0))))</f>
        <v>0</v>
      </c>
      <c r="T36">
        <v>35</v>
      </c>
      <c r="U36">
        <f>IF('Часть 1'!N43='Часть 1'!$T$9,4,IF('Часть 1'!N43='Часть 1'!$T$10,3,IF('Часть 1'!N43='Часть 1'!$T$11,2,IF('Часть 1'!N43='Часть 1'!$T$12,1,0))))</f>
        <v>0</v>
      </c>
      <c r="W36">
        <v>35</v>
      </c>
      <c r="X36">
        <f>IF('Часть 1'!N43='Часть 1'!$T$9,4,IF('Часть 1'!N43='Часть 1'!$T$10,3,IF('Часть 1'!N43='Часть 1'!$T$11,2,IF('Часть 1'!N43='Часть 1'!$T$12,1,0))))</f>
        <v>0</v>
      </c>
      <c r="Z36">
        <v>35</v>
      </c>
      <c r="AA36">
        <f>IF('Часть 1'!N43='Часть 1'!$T$9,4,IF('Часть 1'!N43='Часть 1'!$T$10,3,IF('Часть 1'!N43='Часть 1'!$T$11,2,IF('Часть 1'!N43='Часть 1'!$T$12,1,0))))</f>
        <v>0</v>
      </c>
    </row>
    <row r="37" spans="1:27" x14ac:dyDescent="0.25">
      <c r="A37">
        <v>30</v>
      </c>
      <c r="B37">
        <f>IF('Часть 1'!N38='Часть 1'!$T$9,4,IF('Часть 1'!N38='Часть 1'!$T$10,3,IF('Часть 1'!N38='Часть 1'!$T$11,2,IF('Часть 1'!N38='Часть 1'!$T$12,1,0))))</f>
        <v>0</v>
      </c>
      <c r="G37">
        <v>36</v>
      </c>
      <c r="H37" s="20">
        <f>IF('Часть 1'!N44='Часть 1'!$T$9,1,IF('Часть 1'!N44='Часть 1'!$T$10,0,IF('Часть 1'!N44='Часть 1'!$T$11,0,IF('Часть 1'!N44='Часть 1'!$T$12,1,0))))</f>
        <v>0</v>
      </c>
      <c r="I37" s="21"/>
      <c r="J37">
        <v>36</v>
      </c>
      <c r="K37" s="20">
        <f>IF('Часть 1'!N44='Часть 1'!$T$9,4,IF('Часть 1'!N44='Часть 1'!$T$10,3,IF('Часть 1'!N44='Часть 1'!$T$11,2,IF('Часть 1'!N44='Часть 1'!$T$12,1,0))))</f>
        <v>0</v>
      </c>
      <c r="M37">
        <v>36</v>
      </c>
      <c r="N37">
        <f>IF('Часть 1'!N44='Часть 1'!$T$9,4,IF('Часть 1'!N44='Часть 1'!$T$10,3,IF('Часть 1'!N44='Часть 1'!$T$11,2,IF('Часть 1'!N44='Часть 1'!$T$12,1,0))))</f>
        <v>0</v>
      </c>
      <c r="P37">
        <v>36</v>
      </c>
      <c r="Q37">
        <f>IF('Часть 1'!N44='Часть 1'!$T$9,4,IF('Часть 1'!N44='Часть 1'!$T$10,3,IF('Часть 1'!N44='Часть 1'!$T$11,2,IF('Часть 1'!N44='Часть 1'!$T$12,1,0))))</f>
        <v>0</v>
      </c>
      <c r="T37">
        <v>36</v>
      </c>
      <c r="U37">
        <f>IF('Часть 1'!N44='Часть 1'!$T$9,4,IF('Часть 1'!N44='Часть 1'!$T$10,3,IF('Часть 1'!N44='Часть 1'!$T$11,2,IF('Часть 1'!N44='Часть 1'!$T$12,1,0))))</f>
        <v>0</v>
      </c>
      <c r="W37">
        <v>36</v>
      </c>
      <c r="X37">
        <f>IF('Часть 1'!N44='Часть 1'!$T$9,4,IF('Часть 1'!N44='Часть 1'!$T$10,3,IF('Часть 1'!N44='Часть 1'!$T$11,2,IF('Часть 1'!N44='Часть 1'!$T$12,1,0))))</f>
        <v>0</v>
      </c>
      <c r="Z37">
        <v>36</v>
      </c>
      <c r="AA37">
        <f>IF('Часть 1'!N44='Часть 1'!$T$9,4,IF('Часть 1'!N44='Часть 1'!$T$10,3,IF('Часть 1'!N44='Часть 1'!$T$11,2,IF('Часть 1'!N44='Часть 1'!$T$12,1,0))))</f>
        <v>0</v>
      </c>
    </row>
    <row r="38" spans="1:27" x14ac:dyDescent="0.25">
      <c r="A38">
        <v>31</v>
      </c>
      <c r="B38">
        <f>IF('Часть 1'!N39='Часть 1'!$T$9,4,IF('Часть 1'!N39='Часть 1'!$T$10,3,IF('Часть 1'!N39='Часть 1'!$T$11,2,IF('Часть 1'!N39='Часть 1'!$T$12,1,0))))</f>
        <v>0</v>
      </c>
      <c r="G38">
        <v>37</v>
      </c>
      <c r="H38" s="20">
        <f>IF('Часть 1'!N45='Часть 1'!$T$9,4,IF('Часть 1'!N45='Часть 1'!$T$10,3,IF('Часть 1'!N45='Часть 1'!$T$11,2,IF('Часть 1'!N45='Часть 1'!$T$12,1,0))))</f>
        <v>0</v>
      </c>
      <c r="I38" s="21"/>
      <c r="J38">
        <v>37</v>
      </c>
      <c r="K38" s="20">
        <f>IF('Часть 1'!N45='Часть 1'!$T$9,4,IF('Часть 1'!N45='Часть 1'!$T$10,3,IF('Часть 1'!N45='Часть 1'!$T$11,2,IF('Часть 1'!N45='Часть 1'!$T$12,1,0))))</f>
        <v>0</v>
      </c>
      <c r="M38">
        <v>37</v>
      </c>
      <c r="N38">
        <f>IF('Часть 1'!N45='Часть 1'!$T$9,4,IF('Часть 1'!N45='Часть 1'!$T$10,3,IF('Часть 1'!N45='Часть 1'!$T$11,2,IF('Часть 1'!N45='Часть 1'!$T$12,1,0))))</f>
        <v>0</v>
      </c>
      <c r="P38">
        <v>37</v>
      </c>
      <c r="Q38">
        <f>IF('Часть 1'!N45='Часть 1'!$T$9,4,IF('Часть 1'!N45='Часть 1'!$T$10,3,IF('Часть 1'!N45='Часть 1'!$T$11,2,IF('Часть 1'!N45='Часть 1'!$T$12,1,0))))</f>
        <v>0</v>
      </c>
      <c r="T38">
        <v>37</v>
      </c>
      <c r="U38">
        <f>IF('Часть 1'!N45='Часть 1'!$T$9,4,IF('Часть 1'!N45='Часть 1'!$T$10,3,IF('Часть 1'!N45='Часть 1'!$T$11,2,IF('Часть 1'!N45='Часть 1'!$T$12,1,0))))</f>
        <v>0</v>
      </c>
      <c r="W38">
        <v>37</v>
      </c>
      <c r="X38">
        <f>IF('Часть 1'!N45='Часть 1'!$T$9,4,IF('Часть 1'!N45='Часть 1'!$T$10,3,IF('Часть 1'!N45='Часть 1'!$T$11,2,IF('Часть 1'!N45='Часть 1'!$T$12,1,0))))</f>
        <v>0</v>
      </c>
      <c r="Z38">
        <v>37</v>
      </c>
      <c r="AA38">
        <f>IF('Часть 1'!N45='Часть 1'!$T$9,4,IF('Часть 1'!N45='Часть 1'!$T$10,3,IF('Часть 1'!N45='Часть 1'!$T$11,2,IF('Часть 1'!N45='Часть 1'!$T$12,1,0))))</f>
        <v>0</v>
      </c>
    </row>
    <row r="39" spans="1:27" x14ac:dyDescent="0.25">
      <c r="A39">
        <v>32</v>
      </c>
      <c r="B39">
        <f>IF('Часть 1'!N40='Часть 1'!$T$9,4,IF('Часть 1'!N40='Часть 1'!$T$10,3,IF('Часть 1'!N40='Часть 1'!$T$11,2,IF('Часть 1'!N40='Часть 1'!$T$12,1,0))))</f>
        <v>0</v>
      </c>
      <c r="G39">
        <v>38</v>
      </c>
      <c r="H39" s="20">
        <f>IF('Часть 1'!N46='Часть 1'!$T$9,4,IF('Часть 1'!N46='Часть 1'!$T$10,3,IF('Часть 1'!N46='Часть 1'!$T$11,2,IF('Часть 1'!N46='Часть 1'!$T$12,1,0))))</f>
        <v>0</v>
      </c>
      <c r="I39" s="21"/>
      <c r="J39">
        <v>38</v>
      </c>
      <c r="K39" s="20">
        <f>IF('Часть 1'!N46='Часть 1'!$T$9,4,IF('Часть 1'!N46='Часть 1'!$T$10,3,IF('Часть 1'!N46='Часть 1'!$T$11,2,IF('Часть 1'!N46='Часть 1'!$T$12,1,0))))</f>
        <v>0</v>
      </c>
      <c r="M39">
        <v>38</v>
      </c>
      <c r="N39">
        <f>IF('Часть 1'!N46='Часть 1'!$T$9,4,IF('Часть 1'!N46='Часть 1'!$T$10,3,IF('Часть 1'!N46='Часть 1'!$T$11,2,IF('Часть 1'!N46='Часть 1'!$T$12,1,0))))</f>
        <v>0</v>
      </c>
      <c r="P39">
        <v>38</v>
      </c>
      <c r="Q39">
        <f>IF('Часть 1'!N46='Часть 1'!$T$9,4,IF('Часть 1'!N46='Часть 1'!$T$10,3,IF('Часть 1'!N46='Часть 1'!$T$11,2,IF('Часть 1'!N46='Часть 1'!$T$12,1,0))))</f>
        <v>0</v>
      </c>
      <c r="T39">
        <v>38</v>
      </c>
      <c r="U39">
        <f>IF('Часть 1'!N46='Часть 1'!$T$9,4,IF('Часть 1'!N46='Часть 1'!$T$10,3,IF('Часть 1'!N46='Часть 1'!$T$11,2,IF('Часть 1'!N46='Часть 1'!$T$12,1,0))))</f>
        <v>0</v>
      </c>
      <c r="W39">
        <v>38</v>
      </c>
      <c r="X39">
        <f>IF('Часть 1'!N46='Часть 1'!$T$9,4,IF('Часть 1'!N46='Часть 1'!$T$10,3,IF('Часть 1'!N46='Часть 1'!$T$11,2,IF('Часть 1'!N46='Часть 1'!$T$12,1,0))))</f>
        <v>0</v>
      </c>
      <c r="Z39">
        <v>38</v>
      </c>
      <c r="AA39">
        <f>IF('Часть 1'!N46='Часть 1'!$T$9,4,IF('Часть 1'!N46='Часть 1'!$T$10,3,IF('Часть 1'!N46='Часть 1'!$T$11,2,IF('Часть 1'!N46='Часть 1'!$T$12,1,0))))</f>
        <v>0</v>
      </c>
    </row>
    <row r="40" spans="1:27" x14ac:dyDescent="0.25">
      <c r="A40">
        <v>33</v>
      </c>
      <c r="B40">
        <f>IF('Часть 1'!N41='Часть 1'!$T$9,4,IF('Часть 1'!N41='Часть 1'!$T$10,3,IF('Часть 1'!N41='Часть 1'!$T$11,2,IF('Часть 1'!N41='Часть 1'!$T$12,1,0))))</f>
        <v>0</v>
      </c>
      <c r="G40">
        <v>39</v>
      </c>
      <c r="H40" s="20">
        <f>IF('Часть 1'!N47='Часть 1'!$T$9,4,IF('Часть 1'!N47='Часть 1'!$T$10,3,IF('Часть 1'!N47='Часть 1'!$T$11,2,IF('Часть 1'!N47='Часть 1'!$T$12,1,0))))</f>
        <v>0</v>
      </c>
      <c r="I40" s="21"/>
      <c r="J40">
        <v>39</v>
      </c>
      <c r="K40" s="20">
        <f>IF('Часть 1'!N47='Часть 1'!$T$9,4,IF('Часть 1'!N47='Часть 1'!$T$10,3,IF('Часть 1'!N47='Часть 1'!$T$11,2,IF('Часть 1'!N47='Часть 1'!$T$12,1,0))))</f>
        <v>0</v>
      </c>
      <c r="M40">
        <v>39</v>
      </c>
      <c r="N40">
        <f>IF('Часть 1'!N47='Часть 1'!$T$9,4,IF('Часть 1'!N47='Часть 1'!$T$10,3,IF('Часть 1'!N47='Часть 1'!$T$11,2,IF('Часть 1'!N47='Часть 1'!$T$12,1,0))))</f>
        <v>0</v>
      </c>
      <c r="P40">
        <v>39</v>
      </c>
      <c r="Q40">
        <f>IF('Часть 1'!N47='Часть 1'!$T$9,4,IF('Часть 1'!N47='Часть 1'!$T$10,3,IF('Часть 1'!N47='Часть 1'!$T$11,2,IF('Часть 1'!N47='Часть 1'!$T$12,1,0))))</f>
        <v>0</v>
      </c>
      <c r="T40">
        <v>39</v>
      </c>
      <c r="U40">
        <f>IF('Часть 1'!N47='Часть 1'!$T$9,4,IF('Часть 1'!N47='Часть 1'!$T$10,3,IF('Часть 1'!N47='Часть 1'!$T$11,2,IF('Часть 1'!N47='Часть 1'!$T$12,1,0))))</f>
        <v>0</v>
      </c>
      <c r="W40">
        <v>39</v>
      </c>
      <c r="X40">
        <f>IF('Часть 1'!N47='Часть 1'!$T$9,4,IF('Часть 1'!N47='Часть 1'!$T$10,3,IF('Часть 1'!N47='Часть 1'!$T$11,2,IF('Часть 1'!N47='Часть 1'!$T$12,1,0))))</f>
        <v>0</v>
      </c>
      <c r="Z40">
        <v>39</v>
      </c>
      <c r="AA40">
        <f>IF('Часть 1'!N47='Часть 1'!$T$9,4,IF('Часть 1'!N47='Часть 1'!$T$10,3,IF('Часть 1'!N47='Часть 1'!$T$11,2,IF('Часть 1'!N47='Часть 1'!$T$12,1,0))))</f>
        <v>0</v>
      </c>
    </row>
    <row r="41" spans="1:27" x14ac:dyDescent="0.25">
      <c r="A41">
        <v>34</v>
      </c>
      <c r="B41">
        <f>IF('Часть 1'!N42='Часть 1'!$T$9,4,IF('Часть 1'!N42='Часть 1'!$T$10,3,IF('Часть 1'!N42='Часть 1'!$T$11,2,IF('Часть 1'!N42='Часть 1'!$T$12,1,0))))</f>
        <v>0</v>
      </c>
      <c r="G41">
        <v>40</v>
      </c>
      <c r="H41" s="20">
        <f>IF('Часть 1'!N48='Часть 1'!$T$9,4,IF('Часть 1'!N48='Часть 1'!$T$10,3,IF('Часть 1'!N48='Часть 1'!$T$11,2,IF('Часть 1'!N48='Часть 1'!$T$12,1,0))))</f>
        <v>0</v>
      </c>
      <c r="I41" s="21"/>
      <c r="J41">
        <v>40</v>
      </c>
      <c r="K41" s="20">
        <f>IF('Часть 1'!N48='Часть 1'!$T$9,4,IF('Часть 1'!N48='Часть 1'!$T$10,3,IF('Часть 1'!N48='Часть 1'!$T$11,2,IF('Часть 1'!N48='Часть 1'!$T$12,1,0))))</f>
        <v>0</v>
      </c>
      <c r="M41">
        <v>40</v>
      </c>
      <c r="N41">
        <f>IF('Часть 1'!N48='Часть 1'!$T$9,4,IF('Часть 1'!N48='Часть 1'!$T$10,3,IF('Часть 1'!N48='Часть 1'!$T$11,2,IF('Часть 1'!N48='Часть 1'!$T$12,1,0))))</f>
        <v>0</v>
      </c>
      <c r="P41">
        <v>40</v>
      </c>
      <c r="Q41">
        <f>IF('Часть 1'!N48='Часть 1'!$T$9,4,IF('Часть 1'!N48='Часть 1'!$T$10,3,IF('Часть 1'!N48='Часть 1'!$T$11,2,IF('Часть 1'!N48='Часть 1'!$T$12,1,0))))</f>
        <v>0</v>
      </c>
      <c r="T41">
        <v>40</v>
      </c>
      <c r="U41">
        <f>IF('Часть 1'!N48='Часть 1'!$T$9,4,IF('Часть 1'!N48='Часть 1'!$T$10,3,IF('Часть 1'!N48='Часть 1'!$T$11,2,IF('Часть 1'!N48='Часть 1'!$T$12,1,0))))</f>
        <v>0</v>
      </c>
      <c r="W41">
        <v>40</v>
      </c>
      <c r="X41">
        <f>IF('Часть 1'!N48='Часть 1'!$T$9,4,IF('Часть 1'!N48='Часть 1'!$T$10,3,IF('Часть 1'!N48='Часть 1'!$T$11,2,IF('Часть 1'!N48='Часть 1'!$T$12,1,0))))</f>
        <v>0</v>
      </c>
      <c r="Z41">
        <v>40</v>
      </c>
      <c r="AA41">
        <f>IF('Часть 1'!N48='Часть 1'!$T$9,4,IF('Часть 1'!N48='Часть 1'!$T$10,3,IF('Часть 1'!N48='Часть 1'!$T$11,2,IF('Часть 1'!N48='Часть 1'!$T$12,1,0))))</f>
        <v>0</v>
      </c>
    </row>
    <row r="42" spans="1:27" x14ac:dyDescent="0.25">
      <c r="A42">
        <v>35</v>
      </c>
      <c r="B42">
        <f>IF('Часть 1'!N43='Часть 1'!$T$9,4,IF('Часть 1'!N43='Часть 1'!$T$10,3,IF('Часть 1'!N43='Часть 1'!$T$11,2,IF('Часть 1'!N43='Часть 1'!$T$12,1,0))))</f>
        <v>0</v>
      </c>
      <c r="G42">
        <v>41</v>
      </c>
      <c r="H42" s="20">
        <f>IF('Часть 1'!N49='Часть 1'!$T$9,4,IF('Часть 1'!N49='Часть 1'!$T$10,3,IF('Часть 1'!N49='Часть 1'!$T$11,2,IF('Часть 1'!N49='Часть 1'!$T$12,1,0))))</f>
        <v>0</v>
      </c>
      <c r="I42" s="21"/>
      <c r="J42">
        <v>41</v>
      </c>
      <c r="K42" s="20">
        <f>IF('Часть 1'!N49='Часть 1'!$T$9,4,IF('Часть 1'!N49='Часть 1'!$T$10,3,IF('Часть 1'!N49='Часть 1'!$T$11,2,IF('Часть 1'!N49='Часть 1'!$T$12,1,0))))</f>
        <v>0</v>
      </c>
      <c r="M42">
        <v>41</v>
      </c>
      <c r="N42">
        <f>IF('Часть 1'!N49='Часть 1'!$T$9,4,IF('Часть 1'!N49='Часть 1'!$T$10,3,IF('Часть 1'!N49='Часть 1'!$T$11,2,IF('Часть 1'!N49='Часть 1'!$T$12,1,0))))</f>
        <v>0</v>
      </c>
      <c r="P42">
        <v>41</v>
      </c>
      <c r="Q42">
        <f>IF('Часть 1'!N49='Часть 1'!$T$9,4,IF('Часть 1'!N49='Часть 1'!$T$10,3,IF('Часть 1'!N49='Часть 1'!$T$11,2,IF('Часть 1'!N49='Часть 1'!$T$12,1,0))))</f>
        <v>0</v>
      </c>
      <c r="T42">
        <v>41</v>
      </c>
      <c r="U42">
        <f>IF('Часть 1'!N49='Часть 1'!$T$9,4,IF('Часть 1'!N49='Часть 1'!$T$10,3,IF('Часть 1'!N49='Часть 1'!$T$11,2,IF('Часть 1'!N49='Часть 1'!$T$12,1,0))))</f>
        <v>0</v>
      </c>
      <c r="W42">
        <v>41</v>
      </c>
      <c r="X42">
        <f>IF('Часть 1'!N49='Часть 1'!$T$9,4,IF('Часть 1'!N49='Часть 1'!$T$10,3,IF('Часть 1'!N49='Часть 1'!$T$11,2,IF('Часть 1'!N49='Часть 1'!$T$12,1,0))))</f>
        <v>0</v>
      </c>
      <c r="Z42">
        <v>41</v>
      </c>
      <c r="AA42">
        <f>IF('Часть 1'!N49='Часть 1'!$T$9,4,IF('Часть 1'!N49='Часть 1'!$T$10,3,IF('Часть 1'!N49='Часть 1'!$T$11,2,IF('Часть 1'!N49='Часть 1'!$T$12,1,0))))</f>
        <v>0</v>
      </c>
    </row>
    <row r="43" spans="1:27" x14ac:dyDescent="0.25">
      <c r="A43">
        <v>36</v>
      </c>
      <c r="B43">
        <f>IF('Часть 1'!N44='Часть 1'!$T$9,4,IF('Часть 1'!N44='Часть 1'!$T$10,3,IF('Часть 1'!N44='Часть 1'!$T$11,2,IF('Часть 1'!N44='Часть 1'!$T$12,1,0))))</f>
        <v>0</v>
      </c>
      <c r="G43">
        <v>42</v>
      </c>
      <c r="H43" s="20">
        <f>IF('Часть 1'!N50='Часть 1'!$T$9,4,IF('Часть 1'!N50='Часть 1'!$T$10,3,IF('Часть 1'!N50='Часть 1'!$T$11,2,IF('Часть 1'!N50='Часть 1'!$T$12,1,0))))</f>
        <v>0</v>
      </c>
      <c r="I43" s="21"/>
      <c r="J43">
        <v>42</v>
      </c>
      <c r="K43" s="20">
        <f>IF('Часть 1'!N50='Часть 1'!$T$9,4,IF('Часть 1'!N50='Часть 1'!$T$10,3,IF('Часть 1'!N50='Часть 1'!$T$11,2,IF('Часть 1'!N50='Часть 1'!$T$12,1,0))))</f>
        <v>0</v>
      </c>
      <c r="M43">
        <v>42</v>
      </c>
      <c r="N43">
        <f>IF('Часть 1'!N50='Часть 1'!$T$9,4,IF('Часть 1'!N50='Часть 1'!$T$10,3,IF('Часть 1'!N50='Часть 1'!$T$11,2,IF('Часть 1'!N50='Часть 1'!$T$12,1,0))))</f>
        <v>0</v>
      </c>
      <c r="P43">
        <v>42</v>
      </c>
      <c r="Q43">
        <f>IF('Часть 1'!N50='Часть 1'!$T$9,4,IF('Часть 1'!N50='Часть 1'!$T$10,3,IF('Часть 1'!N50='Часть 1'!$T$11,2,IF('Часть 1'!N50='Часть 1'!$T$12,1,0))))</f>
        <v>0</v>
      </c>
      <c r="T43">
        <v>42</v>
      </c>
      <c r="U43">
        <f>IF('Часть 1'!N50='Часть 1'!$T$9,4,IF('Часть 1'!N50='Часть 1'!$T$10,3,IF('Часть 1'!N50='Часть 1'!$T$11,2,IF('Часть 1'!N50='Часть 1'!$T$12,1,0))))</f>
        <v>0</v>
      </c>
      <c r="W43">
        <v>42</v>
      </c>
      <c r="X43">
        <f>IF('Часть 1'!N50='Часть 1'!$T$9,4,IF('Часть 1'!N50='Часть 1'!$T$10,3,IF('Часть 1'!N50='Часть 1'!$T$11,2,IF('Часть 1'!N50='Часть 1'!$T$12,1,0))))</f>
        <v>0</v>
      </c>
      <c r="Z43">
        <v>42</v>
      </c>
      <c r="AA43">
        <f>IF('Часть 1'!N50='Часть 1'!$T$9,4,IF('Часть 1'!N50='Часть 1'!$T$10,3,IF('Часть 1'!N50='Часть 1'!$T$11,2,IF('Часть 1'!N50='Часть 1'!$T$12,1,0))))</f>
        <v>0</v>
      </c>
    </row>
    <row r="44" spans="1:27" x14ac:dyDescent="0.25">
      <c r="A44">
        <v>37</v>
      </c>
      <c r="B44">
        <f>IF('Часть 1'!N45='Часть 1'!$T$9,4,IF('Часть 1'!N45='Часть 1'!$T$10,3,IF('Часть 1'!N45='Часть 1'!$T$11,2,IF('Часть 1'!N45='Часть 1'!$T$12,1,0))))</f>
        <v>0</v>
      </c>
      <c r="G44">
        <v>43</v>
      </c>
      <c r="H44" s="20">
        <f>IF('Часть 1'!N51='Часть 1'!$T$9,4,IF('Часть 1'!N51='Часть 1'!$T$10,3,IF('Часть 1'!N51='Часть 1'!$T$11,2,IF('Часть 1'!N51='Часть 1'!$T$12,1,0))))</f>
        <v>0</v>
      </c>
      <c r="I44" s="21"/>
      <c r="J44">
        <v>43</v>
      </c>
      <c r="K44" s="20">
        <f>IF('Часть 1'!N51='Часть 1'!$T$9,4,IF('Часть 1'!N51='Часть 1'!$T$10,3,IF('Часть 1'!N51='Часть 1'!$T$11,2,IF('Часть 1'!N51='Часть 1'!$T$12,1,0))))</f>
        <v>0</v>
      </c>
      <c r="M44">
        <v>43</v>
      </c>
      <c r="N44">
        <f>IF('Часть 1'!N51='Часть 1'!$T$9,4,IF('Часть 1'!N51='Часть 1'!$T$10,3,IF('Часть 1'!N51='Часть 1'!$T$11,2,IF('Часть 1'!N51='Часть 1'!$T$12,1,0))))</f>
        <v>0</v>
      </c>
      <c r="P44">
        <v>43</v>
      </c>
      <c r="Q44">
        <f>IF('Часть 1'!N51='Часть 1'!$T$9,4,IF('Часть 1'!N51='Часть 1'!$T$10,3,IF('Часть 1'!N51='Часть 1'!$T$11,2,IF('Часть 1'!N51='Часть 1'!$T$12,1,0))))</f>
        <v>0</v>
      </c>
      <c r="T44">
        <v>43</v>
      </c>
      <c r="U44">
        <f>IF('Часть 1'!N51='Часть 1'!$T$9,4,IF('Часть 1'!N51='Часть 1'!$T$10,3,IF('Часть 1'!N51='Часть 1'!$T$11,2,IF('Часть 1'!N51='Часть 1'!$T$12,1,0))))</f>
        <v>0</v>
      </c>
      <c r="W44">
        <v>43</v>
      </c>
      <c r="X44">
        <f>IF('Часть 1'!N51='Часть 1'!$T$9,4,IF('Часть 1'!N51='Часть 1'!$T$10,3,IF('Часть 1'!N51='Часть 1'!$T$11,2,IF('Часть 1'!N51='Часть 1'!$T$12,1,0))))</f>
        <v>0</v>
      </c>
      <c r="Z44">
        <v>43</v>
      </c>
      <c r="AA44">
        <f>IF('Часть 1'!N51='Часть 1'!$T$9,4,IF('Часть 1'!N51='Часть 1'!$T$10,3,IF('Часть 1'!N51='Часть 1'!$T$11,2,IF('Часть 1'!N51='Часть 1'!$T$12,1,0))))</f>
        <v>0</v>
      </c>
    </row>
    <row r="45" spans="1:27" x14ac:dyDescent="0.25">
      <c r="A45">
        <v>38</v>
      </c>
      <c r="B45">
        <f>IF('Часть 1'!N46='Часть 1'!$T$9,4,IF('Часть 1'!N46='Часть 1'!$T$10,3,IF('Часть 1'!N46='Часть 1'!$T$11,2,IF('Часть 1'!N46='Часть 1'!$T$12,1,0))))</f>
        <v>0</v>
      </c>
      <c r="G45">
        <v>44</v>
      </c>
      <c r="H45" s="20">
        <f>IF('Часть 1'!N52='Часть 1'!$T$9,4,IF('Часть 1'!N52='Часть 1'!$T$10,3,IF('Часть 1'!N52='Часть 1'!$T$11,2,IF('Часть 1'!N52='Часть 1'!$T$12,1,0))))</f>
        <v>0</v>
      </c>
      <c r="I45" s="21"/>
      <c r="J45">
        <v>44</v>
      </c>
      <c r="K45" s="20">
        <f>IF('Часть 1'!N52='Часть 1'!$T$9,4,IF('Часть 1'!N52='Часть 1'!$T$10,3,IF('Часть 1'!N52='Часть 1'!$T$11,2,IF('Часть 1'!N52='Часть 1'!$T$12,1,0))))</f>
        <v>0</v>
      </c>
      <c r="M45">
        <v>44</v>
      </c>
      <c r="N45">
        <f>IF('Часть 1'!N52='Часть 1'!$T$9,4,IF('Часть 1'!N52='Часть 1'!$T$10,3,IF('Часть 1'!N52='Часть 1'!$T$11,2,IF('Часть 1'!N52='Часть 1'!$T$12,1,0))))</f>
        <v>0</v>
      </c>
      <c r="P45">
        <v>44</v>
      </c>
      <c r="Q45">
        <f>IF('Часть 1'!N52='Часть 1'!$T$9,4,IF('Часть 1'!N52='Часть 1'!$T$10,3,IF('Часть 1'!N52='Часть 1'!$T$11,2,IF('Часть 1'!N52='Часть 1'!$T$12,1,0))))</f>
        <v>0</v>
      </c>
      <c r="T45">
        <v>44</v>
      </c>
      <c r="U45">
        <f>IF('Часть 1'!N52='Часть 1'!$T$9,4,IF('Часть 1'!N52='Часть 1'!$T$10,3,IF('Часть 1'!N52='Часть 1'!$T$11,2,IF('Часть 1'!N52='Часть 1'!$T$12,1,0))))</f>
        <v>0</v>
      </c>
      <c r="W45">
        <v>44</v>
      </c>
      <c r="X45">
        <f>IF('Часть 1'!N52='Часть 1'!$T$9,4,IF('Часть 1'!N52='Часть 1'!$T$10,3,IF('Часть 1'!N52='Часть 1'!$T$11,2,IF('Часть 1'!N52='Часть 1'!$T$12,1,0))))</f>
        <v>0</v>
      </c>
      <c r="Z45">
        <v>44</v>
      </c>
      <c r="AA45">
        <f>IF('Часть 1'!N52='Часть 1'!$T$9,4,IF('Часть 1'!N52='Часть 1'!$T$10,3,IF('Часть 1'!N52='Часть 1'!$T$11,2,IF('Часть 1'!N52='Часть 1'!$T$12,1,0))))</f>
        <v>0</v>
      </c>
    </row>
    <row r="46" spans="1:27" x14ac:dyDescent="0.25">
      <c r="A46">
        <v>39</v>
      </c>
      <c r="B46">
        <f>IF('Часть 1'!N47='Часть 1'!$T$9,4,IF('Часть 1'!N47='Часть 1'!$T$10,3,IF('Часть 1'!N47='Часть 1'!$T$11,2,IF('Часть 1'!N47='Часть 1'!$T$12,1,0))))</f>
        <v>0</v>
      </c>
      <c r="G46">
        <v>45</v>
      </c>
      <c r="H46" s="20">
        <f>IF('Часть 1'!N53='Часть 1'!$T$9,4,IF('Часть 1'!N53='Часть 1'!$T$10,3,IF('Часть 1'!N53='Часть 1'!$T$11,2,IF('Часть 1'!N53='Часть 1'!$T$12,1,0))))</f>
        <v>0</v>
      </c>
      <c r="I46" s="21"/>
      <c r="J46">
        <v>45</v>
      </c>
      <c r="K46" s="20">
        <f>IF('Часть 1'!N53='Часть 1'!$T$9,4,IF('Часть 1'!N53='Часть 1'!$T$10,3,IF('Часть 1'!N53='Часть 1'!$T$11,2,IF('Часть 1'!N53='Часть 1'!$T$12,1,0))))</f>
        <v>0</v>
      </c>
      <c r="M46">
        <v>45</v>
      </c>
      <c r="N46">
        <f>IF('Часть 1'!N53='Часть 1'!$T$9,4,IF('Часть 1'!N53='Часть 1'!$T$10,3,IF('Часть 1'!N53='Часть 1'!$T$11,2,IF('Часть 1'!N53='Часть 1'!$T$12,1,0))))</f>
        <v>0</v>
      </c>
      <c r="P46">
        <v>45</v>
      </c>
      <c r="Q46">
        <f>IF('Часть 1'!N53='Часть 1'!$T$9,4,IF('Часть 1'!N53='Часть 1'!$T$10,3,IF('Часть 1'!N53='Часть 1'!$T$11,2,IF('Часть 1'!N53='Часть 1'!$T$12,1,0))))</f>
        <v>0</v>
      </c>
      <c r="T46">
        <v>45</v>
      </c>
      <c r="U46">
        <f>IF('Часть 1'!N53='Часть 1'!$T$9,4,IF('Часть 1'!N53='Часть 1'!$T$10,3,IF('Часть 1'!N53='Часть 1'!$T$11,2,IF('Часть 1'!N53='Часть 1'!$T$12,1,0))))</f>
        <v>0</v>
      </c>
      <c r="W46">
        <v>45</v>
      </c>
      <c r="X46">
        <f>IF('Часть 1'!N53='Часть 1'!$T$9,4,IF('Часть 1'!N53='Часть 1'!$T$10,3,IF('Часть 1'!N53='Часть 1'!$T$11,2,IF('Часть 1'!N53='Часть 1'!$T$12,1,0))))</f>
        <v>0</v>
      </c>
      <c r="Z46">
        <v>45</v>
      </c>
      <c r="AA46">
        <f>IF('Часть 1'!N53='Часть 1'!$T$9,4,IF('Часть 1'!N53='Часть 1'!$T$10,3,IF('Часть 1'!N53='Часть 1'!$T$11,2,IF('Часть 1'!N53='Часть 1'!$T$12,1,0))))</f>
        <v>0</v>
      </c>
    </row>
    <row r="47" spans="1:27" x14ac:dyDescent="0.25">
      <c r="A47">
        <v>40</v>
      </c>
      <c r="B47">
        <f>IF('Часть 1'!N48='Часть 1'!$T$9,4,IF('Часть 1'!N48='Часть 1'!$T$10,3,IF('Часть 1'!N48='Часть 1'!$T$11,2,IF('Часть 1'!N48='Часть 1'!$T$12,1,0))))</f>
        <v>0</v>
      </c>
      <c r="G47">
        <v>46</v>
      </c>
      <c r="H47" s="20">
        <f>IF('Часть 1'!N54='Часть 1'!$T$9,4,IF('Часть 1'!N54='Часть 1'!$T$10,3,IF('Часть 1'!N54='Часть 1'!$T$11,2,IF('Часть 1'!N54='Часть 1'!$T$12,1,0))))</f>
        <v>0</v>
      </c>
      <c r="I47" s="21"/>
      <c r="J47">
        <v>46</v>
      </c>
      <c r="K47" s="20">
        <f>IF('Часть 1'!N54='Часть 1'!$T$9,4,IF('Часть 1'!N54='Часть 1'!$T$10,3,IF('Часть 1'!N54='Часть 1'!$T$11,2,IF('Часть 1'!N54='Часть 1'!$T$12,1,0))))</f>
        <v>0</v>
      </c>
      <c r="M47">
        <v>46</v>
      </c>
      <c r="N47">
        <f>IF('Часть 1'!N54='Часть 1'!$T$9,4,IF('Часть 1'!N54='Часть 1'!$T$10,3,IF('Часть 1'!N54='Часть 1'!$T$11,2,IF('Часть 1'!N54='Часть 1'!$T$12,1,0))))</f>
        <v>0</v>
      </c>
      <c r="P47">
        <v>46</v>
      </c>
      <c r="Q47">
        <f>IF('Часть 1'!N54='Часть 1'!$T$9,4,IF('Часть 1'!N54='Часть 1'!$T$10,3,IF('Часть 1'!N54='Часть 1'!$T$11,2,IF('Часть 1'!N54='Часть 1'!$T$12,1,0))))</f>
        <v>0</v>
      </c>
      <c r="T47">
        <v>46</v>
      </c>
      <c r="U47">
        <f>IF('Часть 1'!N54='Часть 1'!$T$9,4,IF('Часть 1'!N54='Часть 1'!$T$10,3,IF('Часть 1'!N54='Часть 1'!$T$11,2,IF('Часть 1'!N54='Часть 1'!$T$12,1,0))))</f>
        <v>0</v>
      </c>
      <c r="W47">
        <v>46</v>
      </c>
      <c r="X47">
        <f>IF('Часть 1'!N54='Часть 1'!$T$9,4,IF('Часть 1'!N54='Часть 1'!$T$10,3,IF('Часть 1'!N54='Часть 1'!$T$11,2,IF('Часть 1'!N54='Часть 1'!$T$12,1,0))))</f>
        <v>0</v>
      </c>
      <c r="Z47">
        <v>46</v>
      </c>
      <c r="AA47">
        <f>IF('Часть 1'!N54='Часть 1'!$T$9,4,IF('Часть 1'!N54='Часть 1'!$T$10,3,IF('Часть 1'!N54='Часть 1'!$T$11,2,IF('Часть 1'!N54='Часть 1'!$T$12,1,0))))</f>
        <v>0</v>
      </c>
    </row>
    <row r="48" spans="1:27" x14ac:dyDescent="0.25">
      <c r="A48">
        <v>41</v>
      </c>
      <c r="B48">
        <f>IF('Часть 1'!N49='Часть 1'!$T$9,4,IF('Часть 1'!N49='Часть 1'!$T$10,3,IF('Часть 1'!N49='Часть 1'!$T$11,2,IF('Часть 1'!N49='Часть 1'!$T$12,1,0))))</f>
        <v>0</v>
      </c>
    </row>
    <row r="49" spans="1:2" x14ac:dyDescent="0.25">
      <c r="A49">
        <v>42</v>
      </c>
      <c r="B49">
        <f>IF('Часть 1'!N50='Часть 1'!$T$9,4,IF('Часть 1'!N50='Часть 1'!$T$10,3,IF('Часть 1'!N50='Часть 1'!$T$11,2,IF('Часть 1'!N50='Часть 1'!$T$12,1,0))))</f>
        <v>0</v>
      </c>
    </row>
    <row r="50" spans="1:2" x14ac:dyDescent="0.25">
      <c r="A50">
        <v>43</v>
      </c>
      <c r="B50">
        <f>IF('Часть 1'!N51='Часть 1'!$T$9,4,IF('Часть 1'!N51='Часть 1'!$T$10,3,IF('Часть 1'!N51='Часть 1'!$T$11,2,IF('Часть 1'!N51='Часть 1'!$T$12,1,0))))</f>
        <v>0</v>
      </c>
    </row>
    <row r="51" spans="1:2" x14ac:dyDescent="0.25">
      <c r="A51">
        <v>44</v>
      </c>
      <c r="B51">
        <f>IF('Часть 1'!N52='Часть 1'!$T$9,4,IF('Часть 1'!N52='Часть 1'!$T$10,3,IF('Часть 1'!N52='Часть 1'!$T$11,2,IF('Часть 1'!N52='Часть 1'!$T$12,1,0))))</f>
        <v>0</v>
      </c>
    </row>
    <row r="52" spans="1:2" x14ac:dyDescent="0.25">
      <c r="A52">
        <v>45</v>
      </c>
      <c r="B52">
        <f>IF('Часть 1'!N53='Часть 1'!$T$9,4,IF('Часть 1'!N53='Часть 1'!$T$10,3,IF('Часть 1'!N53='Часть 1'!$T$11,2,IF('Часть 1'!N53='Часть 1'!$T$12,1,0))))</f>
        <v>0</v>
      </c>
    </row>
    <row r="53" spans="1:2" x14ac:dyDescent="0.25">
      <c r="A53">
        <v>46</v>
      </c>
      <c r="B53">
        <f>IF('Часть 1'!N54='Часть 1'!$T$9,4,IF('Часть 1'!N54='Часть 1'!$T$10,3,IF('Часть 1'!N54='Часть 1'!$T$11,2,IF('Часть 1'!N54='Часть 1'!$T$12,1,0))))</f>
        <v>0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13">
    <mergeCell ref="AJ1:AK1"/>
    <mergeCell ref="W1:Y1"/>
    <mergeCell ref="Z1:AB1"/>
    <mergeCell ref="AC1:AD1"/>
    <mergeCell ref="AE1:AG1"/>
    <mergeCell ref="AH1:AI1"/>
    <mergeCell ref="P1:S1"/>
    <mergeCell ref="T1:V1"/>
    <mergeCell ref="D1:E1"/>
    <mergeCell ref="A1:B1"/>
    <mergeCell ref="G1:I1"/>
    <mergeCell ref="J1:L1"/>
    <mergeCell ref="M1:O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1"/>
  <dimension ref="A1:N40"/>
  <sheetViews>
    <sheetView zoomScaleNormal="100" workbookViewId="0">
      <selection activeCell="F40" sqref="F40:I40"/>
    </sheetView>
  </sheetViews>
  <sheetFormatPr defaultRowHeight="15" x14ac:dyDescent="0.25"/>
  <cols>
    <col min="1" max="1" width="11" customWidth="1"/>
    <col min="5" max="5" width="8.28515625" customWidth="1"/>
    <col min="6" max="6" width="10.7109375" customWidth="1"/>
    <col min="9" max="9" width="12.28515625" customWidth="1"/>
  </cols>
  <sheetData>
    <row r="1" spans="1:14" ht="44.25" customHeight="1" x14ac:dyDescent="0.25">
      <c r="A1" s="67" t="s">
        <v>104</v>
      </c>
      <c r="B1" s="67"/>
      <c r="C1" s="67"/>
      <c r="D1" s="67"/>
      <c r="E1" s="67"/>
      <c r="F1" s="67"/>
      <c r="G1" s="67"/>
      <c r="H1" s="67"/>
      <c r="I1" s="67"/>
    </row>
    <row r="2" spans="1:14" x14ac:dyDescent="0.25">
      <c r="A2" s="7"/>
      <c r="B2" s="7"/>
      <c r="C2" s="7"/>
      <c r="D2" s="7"/>
      <c r="E2" s="7"/>
      <c r="F2" s="7"/>
      <c r="G2" s="7"/>
      <c r="H2" s="7"/>
      <c r="I2" s="7"/>
    </row>
    <row r="3" spans="1:14" ht="18.75" x14ac:dyDescent="0.25">
      <c r="A3" s="8" t="s">
        <v>4</v>
      </c>
      <c r="B3" s="70" t="str">
        <f>PROPER('Часть 1'!D2)</f>
        <v/>
      </c>
      <c r="C3" s="71"/>
      <c r="D3" s="71"/>
      <c r="E3" s="71"/>
      <c r="F3" s="72"/>
      <c r="G3" s="8" t="s">
        <v>5</v>
      </c>
      <c r="H3" s="68">
        <f ca="1">TODAY()</f>
        <v>43203</v>
      </c>
      <c r="I3" s="69"/>
      <c r="J3" s="6"/>
      <c r="K3" s="6"/>
      <c r="L3" s="6"/>
      <c r="M3" s="3"/>
      <c r="N3" s="3"/>
    </row>
    <row r="4" spans="1:14" ht="18.75" x14ac:dyDescent="0.25">
      <c r="B4" s="18"/>
      <c r="C4" s="18"/>
      <c r="D4" s="18"/>
      <c r="E4" s="18"/>
      <c r="F4" s="18"/>
      <c r="G4" s="27"/>
      <c r="H4" s="28"/>
      <c r="I4" s="18"/>
      <c r="J4" s="6"/>
      <c r="K4" s="6"/>
      <c r="L4" s="6"/>
      <c r="M4" s="3"/>
      <c r="N4" s="3"/>
    </row>
    <row r="5" spans="1:14" ht="18.75" x14ac:dyDescent="0.25">
      <c r="A5" s="73" t="s">
        <v>101</v>
      </c>
      <c r="B5" s="73"/>
      <c r="C5" s="73"/>
      <c r="D5" s="73"/>
      <c r="E5" s="73"/>
      <c r="F5" s="73"/>
      <c r="G5" s="73"/>
      <c r="H5" s="73"/>
      <c r="I5" s="73"/>
      <c r="J5" s="3"/>
      <c r="K5" s="3"/>
      <c r="L5" s="4"/>
      <c r="M5" s="4"/>
      <c r="N5" s="4"/>
    </row>
    <row r="6" spans="1:14" ht="18.75" x14ac:dyDescent="0.3">
      <c r="A6" s="73" t="s">
        <v>1</v>
      </c>
      <c r="B6" s="73"/>
      <c r="C6" s="73"/>
      <c r="D6" s="73"/>
      <c r="E6" s="73"/>
      <c r="F6" s="50" t="s">
        <v>3</v>
      </c>
      <c r="G6" s="51"/>
      <c r="H6" s="51"/>
      <c r="I6" s="52"/>
      <c r="J6" s="5"/>
    </row>
    <row r="7" spans="1:14" ht="18.75" x14ac:dyDescent="0.3">
      <c r="A7" s="64" t="s">
        <v>88</v>
      </c>
      <c r="B7" s="64"/>
      <c r="C7" s="64"/>
      <c r="D7" s="64"/>
      <c r="E7" s="64"/>
      <c r="F7" s="61">
        <f>'Обработка результатов'!I2</f>
        <v>0</v>
      </c>
      <c r="G7" s="62"/>
      <c r="H7" s="62"/>
      <c r="I7" s="63"/>
      <c r="J7" s="5"/>
    </row>
    <row r="8" spans="1:14" ht="18.75" customHeight="1" x14ac:dyDescent="0.3">
      <c r="A8" s="64" t="str">
        <f>'Обработка результатов'!J1</f>
        <v>Шкала случайных ответов</v>
      </c>
      <c r="B8" s="64"/>
      <c r="C8" s="64"/>
      <c r="D8" s="64"/>
      <c r="E8" s="64"/>
      <c r="F8" s="61" t="str">
        <f>'Обработка результатов'!L4</f>
        <v>Нет</v>
      </c>
      <c r="G8" s="62"/>
      <c r="H8" s="62"/>
      <c r="I8" s="63"/>
      <c r="J8" s="5"/>
    </row>
    <row r="9" spans="1:14" ht="18.75" customHeight="1" x14ac:dyDescent="0.3">
      <c r="A9" s="64" t="str">
        <f>'Обработка результатов'!M1</f>
        <v>Шкала социальной желательности</v>
      </c>
      <c r="B9" s="64"/>
      <c r="C9" s="64"/>
      <c r="D9" s="64"/>
      <c r="E9" s="64"/>
      <c r="F9" s="61">
        <f>'Обработка результатов'!O7</f>
        <v>0</v>
      </c>
      <c r="G9" s="62"/>
      <c r="H9" s="62"/>
      <c r="I9" s="63"/>
      <c r="J9" s="5"/>
    </row>
    <row r="10" spans="1:14" ht="18.75" customHeight="1" x14ac:dyDescent="0.25">
      <c r="A10" s="64" t="str">
        <f>'Обработка результатов'!P1</f>
        <v>Шкала склонности к зависимости</v>
      </c>
      <c r="B10" s="64"/>
      <c r="C10" s="64"/>
      <c r="D10" s="64"/>
      <c r="E10" s="64"/>
      <c r="F10" s="61">
        <f>'Обработка результатов'!R8</f>
        <v>0</v>
      </c>
      <c r="G10" s="62"/>
      <c r="H10" s="62"/>
      <c r="I10" s="63"/>
      <c r="J10" s="2"/>
      <c r="K10" s="2"/>
    </row>
    <row r="11" spans="1:14" ht="18.75" customHeight="1" x14ac:dyDescent="0.25">
      <c r="A11" s="64" t="str">
        <f>'Обработка результатов'!T1</f>
        <v>Шкала антисоциальных тенденций</v>
      </c>
      <c r="B11" s="64"/>
      <c r="C11" s="64"/>
      <c r="D11" s="64"/>
      <c r="E11" s="64"/>
      <c r="F11" s="61">
        <f>'Обработка результатов'!V4</f>
        <v>0</v>
      </c>
      <c r="G11" s="62"/>
      <c r="H11" s="62"/>
      <c r="I11" s="63"/>
    </row>
    <row r="12" spans="1:14" ht="18.75" customHeight="1" x14ac:dyDescent="0.25">
      <c r="A12" s="64" t="str">
        <f>'Обработка результатов'!W1</f>
        <v>Шкала возможностей произвольной регуляции</v>
      </c>
      <c r="B12" s="64"/>
      <c r="C12" s="64"/>
      <c r="D12" s="64"/>
      <c r="E12" s="64"/>
      <c r="F12" s="61">
        <f>'Обработка результатов'!Y7</f>
        <v>0</v>
      </c>
      <c r="G12" s="62"/>
      <c r="H12" s="62"/>
      <c r="I12" s="63"/>
    </row>
    <row r="13" spans="1:14" ht="15.75" customHeight="1" x14ac:dyDescent="0.25">
      <c r="A13" s="64" t="str">
        <f>'Обработка результатов'!Z1</f>
        <v>Шкала контроля эмоций</v>
      </c>
      <c r="B13" s="64"/>
      <c r="C13" s="64"/>
      <c r="D13" s="64"/>
      <c r="E13" s="64"/>
      <c r="F13" s="61">
        <f>'Обработка результатов'!AB5</f>
        <v>0</v>
      </c>
      <c r="G13" s="62"/>
      <c r="H13" s="62"/>
      <c r="I13" s="63"/>
    </row>
    <row r="14" spans="1:14" ht="18" customHeight="1" x14ac:dyDescent="0.25">
      <c r="A14" s="64" t="str">
        <f>'Обработка результатов'!AC1</f>
        <v>Шкала рискованного поведения</v>
      </c>
      <c r="B14" s="64"/>
      <c r="C14" s="64"/>
      <c r="D14" s="64"/>
      <c r="E14" s="64"/>
      <c r="F14" s="61">
        <f>'Обработка результатов'!AC2</f>
        <v>0</v>
      </c>
      <c r="G14" s="62"/>
      <c r="H14" s="62"/>
      <c r="I14" s="63"/>
    </row>
    <row r="15" spans="1:14" ht="18.75" x14ac:dyDescent="0.25">
      <c r="A15" s="64" t="str">
        <f>'Обработка результатов'!AE1</f>
        <v>Шкала поиска новизны</v>
      </c>
      <c r="B15" s="64"/>
      <c r="C15" s="64"/>
      <c r="D15" s="64"/>
      <c r="E15" s="64"/>
      <c r="F15" s="61">
        <f>'Обработка результатов'!AE5</f>
        <v>0</v>
      </c>
      <c r="G15" s="62"/>
      <c r="H15" s="62"/>
      <c r="I15" s="63"/>
    </row>
    <row r="16" spans="1:14" ht="18.75" x14ac:dyDescent="0.25">
      <c r="A16" s="64" t="str">
        <f>'Обработка результатов'!AH1</f>
        <v>Совладение - разрешение проблемы</v>
      </c>
      <c r="B16" s="64"/>
      <c r="C16" s="64"/>
      <c r="D16" s="64"/>
      <c r="E16" s="64"/>
      <c r="F16" s="61">
        <f>'Обработка результатов'!AH4</f>
        <v>0</v>
      </c>
      <c r="G16" s="62"/>
      <c r="H16" s="62"/>
      <c r="I16" s="63"/>
    </row>
    <row r="17" spans="1:9" ht="18.75" x14ac:dyDescent="0.25">
      <c r="A17" s="64" t="str">
        <f>'Обработка результатов'!AL1</f>
        <v>Совладение - поиск социальной поддержки</v>
      </c>
      <c r="B17" s="64"/>
      <c r="C17" s="64"/>
      <c r="D17" s="64"/>
      <c r="E17" s="64"/>
      <c r="F17" s="61">
        <f>'Обработка результатов'!AL6</f>
        <v>0</v>
      </c>
      <c r="G17" s="62"/>
      <c r="H17" s="62"/>
      <c r="I17" s="63"/>
    </row>
    <row r="18" spans="1:9" ht="18.75" x14ac:dyDescent="0.25">
      <c r="A18" s="64" t="str">
        <f>'Обработка результатов'!AJ1</f>
        <v>Совладение - избегание</v>
      </c>
      <c r="B18" s="64"/>
      <c r="C18" s="64"/>
      <c r="D18" s="64"/>
      <c r="E18" s="64"/>
      <c r="F18" s="61">
        <f>'Обработка результатов'!AJ5</f>
        <v>0</v>
      </c>
      <c r="G18" s="62"/>
      <c r="H18" s="62"/>
      <c r="I18" s="63"/>
    </row>
    <row r="19" spans="1:9" ht="18" x14ac:dyDescent="0.25">
      <c r="A19" s="66"/>
      <c r="B19" s="66"/>
      <c r="C19" s="66"/>
      <c r="D19" s="66"/>
      <c r="E19" s="66"/>
      <c r="F19" s="66"/>
      <c r="G19" s="66"/>
      <c r="H19" s="66"/>
      <c r="I19" s="66"/>
    </row>
    <row r="20" spans="1:9" ht="18.75" x14ac:dyDescent="0.25">
      <c r="A20" s="50" t="s">
        <v>100</v>
      </c>
      <c r="B20" s="51"/>
      <c r="C20" s="51"/>
      <c r="D20" s="51"/>
      <c r="E20" s="51"/>
      <c r="F20" s="51"/>
      <c r="G20" s="51"/>
      <c r="H20" s="51"/>
      <c r="I20" s="51"/>
    </row>
    <row r="21" spans="1:9" ht="18.75" customHeight="1" x14ac:dyDescent="0.25">
      <c r="A21" s="59" t="s">
        <v>103</v>
      </c>
      <c r="B21" s="59"/>
      <c r="C21" s="59"/>
      <c r="D21" s="59"/>
      <c r="E21" s="59"/>
      <c r="F21" s="60">
        <f>'Часть 2'!L7</f>
        <v>0</v>
      </c>
      <c r="G21" s="60"/>
      <c r="H21" s="60"/>
      <c r="I21" s="60"/>
    </row>
    <row r="22" spans="1:9" ht="18" customHeight="1" x14ac:dyDescent="0.25">
      <c r="A22" s="60" t="str">
        <f>'Обработка результатов'!AM1</f>
        <v>Шкала взаимопонимания в детско-родительских отношениях</v>
      </c>
      <c r="B22" s="60"/>
      <c r="C22" s="60"/>
      <c r="D22" s="60"/>
      <c r="E22" s="60"/>
      <c r="F22" s="53">
        <f>'Обработка результатов'!AM2</f>
        <v>0</v>
      </c>
      <c r="G22" s="54"/>
      <c r="H22" s="54"/>
      <c r="I22" s="55"/>
    </row>
    <row r="23" spans="1:9" ht="19.5" customHeight="1" x14ac:dyDescent="0.25">
      <c r="A23" s="60"/>
      <c r="B23" s="60"/>
      <c r="C23" s="60"/>
      <c r="D23" s="60"/>
      <c r="E23" s="60"/>
      <c r="F23" s="56"/>
      <c r="G23" s="57"/>
      <c r="H23" s="57"/>
      <c r="I23" s="58"/>
    </row>
    <row r="25" spans="1:9" ht="18" x14ac:dyDescent="0.25">
      <c r="A25" s="66"/>
      <c r="B25" s="66"/>
      <c r="C25" s="66"/>
      <c r="D25" s="66"/>
      <c r="E25" s="66"/>
      <c r="F25" s="66"/>
      <c r="G25" s="66"/>
      <c r="H25" s="66"/>
      <c r="I25" s="66"/>
    </row>
    <row r="26" spans="1:9" ht="18" x14ac:dyDescent="0.25">
      <c r="A26" s="66"/>
      <c r="B26" s="66"/>
      <c r="C26" s="66"/>
      <c r="D26" s="66"/>
      <c r="E26" s="66"/>
      <c r="F26" s="66"/>
      <c r="G26" s="66"/>
      <c r="H26" s="66"/>
      <c r="I26" s="66"/>
    </row>
    <row r="27" spans="1:9" ht="18" x14ac:dyDescent="0.25">
      <c r="A27" s="66"/>
      <c r="B27" s="66"/>
      <c r="C27" s="66"/>
      <c r="D27" s="66"/>
      <c r="E27" s="66"/>
      <c r="F27" s="66"/>
      <c r="G27" s="66"/>
      <c r="H27" s="66"/>
      <c r="I27" s="66"/>
    </row>
    <row r="28" spans="1:9" ht="18" x14ac:dyDescent="0.25">
      <c r="A28" s="66"/>
      <c r="B28" s="66"/>
      <c r="C28" s="66"/>
      <c r="D28" s="66"/>
      <c r="E28" s="66"/>
      <c r="F28" s="66"/>
      <c r="G28" s="66"/>
      <c r="H28" s="66"/>
      <c r="I28" s="66"/>
    </row>
    <row r="29" spans="1:9" ht="18" x14ac:dyDescent="0.25">
      <c r="A29" s="66"/>
      <c r="B29" s="66"/>
      <c r="C29" s="66"/>
      <c r="D29" s="66"/>
      <c r="E29" s="66"/>
      <c r="F29" s="66"/>
      <c r="G29" s="66"/>
      <c r="H29" s="66"/>
      <c r="I29" s="66"/>
    </row>
    <row r="30" spans="1:9" ht="18" x14ac:dyDescent="0.25">
      <c r="A30" s="66"/>
      <c r="B30" s="66"/>
      <c r="C30" s="66"/>
      <c r="D30" s="66"/>
      <c r="E30" s="66"/>
      <c r="F30" s="66"/>
      <c r="G30" s="66"/>
      <c r="H30" s="66"/>
      <c r="I30" s="66"/>
    </row>
    <row r="31" spans="1:9" ht="18" x14ac:dyDescent="0.25">
      <c r="A31" s="66"/>
      <c r="B31" s="66"/>
      <c r="C31" s="66"/>
      <c r="D31" s="66"/>
      <c r="E31" s="66"/>
      <c r="F31" s="66"/>
      <c r="G31" s="66"/>
      <c r="H31" s="66"/>
      <c r="I31" s="66"/>
    </row>
    <row r="32" spans="1:9" ht="18" x14ac:dyDescent="0.25">
      <c r="A32" s="66"/>
      <c r="B32" s="66"/>
      <c r="C32" s="66"/>
      <c r="D32" s="66"/>
      <c r="E32" s="66"/>
      <c r="F32" s="66"/>
      <c r="G32" s="66"/>
      <c r="H32" s="66"/>
      <c r="I32" s="66"/>
    </row>
    <row r="33" spans="1:9" ht="18" x14ac:dyDescent="0.25">
      <c r="A33" s="66"/>
      <c r="B33" s="66"/>
      <c r="C33" s="66"/>
      <c r="D33" s="66"/>
      <c r="E33" s="66"/>
      <c r="F33" s="66"/>
      <c r="G33" s="66"/>
      <c r="H33" s="66"/>
      <c r="I33" s="66"/>
    </row>
    <row r="34" spans="1:9" ht="18" x14ac:dyDescent="0.25">
      <c r="A34" s="66"/>
      <c r="B34" s="66"/>
      <c r="C34" s="66"/>
      <c r="D34" s="66"/>
      <c r="E34" s="66"/>
      <c r="F34" s="66"/>
      <c r="G34" s="66"/>
      <c r="H34" s="66"/>
      <c r="I34" s="66"/>
    </row>
    <row r="35" spans="1:9" ht="18" x14ac:dyDescent="0.25">
      <c r="A35" s="66"/>
      <c r="B35" s="66"/>
      <c r="C35" s="66"/>
      <c r="D35" s="66"/>
      <c r="E35" s="66"/>
      <c r="F35" s="66"/>
      <c r="G35" s="66"/>
      <c r="H35" s="66"/>
      <c r="I35" s="66"/>
    </row>
    <row r="36" spans="1:9" ht="18" x14ac:dyDescent="0.25">
      <c r="A36" s="66"/>
      <c r="B36" s="66"/>
      <c r="C36" s="66"/>
      <c r="D36" s="66"/>
      <c r="E36" s="66"/>
      <c r="F36" s="66"/>
      <c r="G36" s="66"/>
      <c r="H36" s="66"/>
      <c r="I36" s="66"/>
    </row>
    <row r="37" spans="1:9" ht="18" x14ac:dyDescent="0.25">
      <c r="A37" s="11"/>
      <c r="B37" s="11"/>
      <c r="C37" s="11"/>
      <c r="D37" s="11"/>
      <c r="E37" s="11"/>
      <c r="F37" s="11"/>
      <c r="G37" s="11"/>
      <c r="H37" s="11"/>
      <c r="I37" s="11"/>
    </row>
    <row r="38" spans="1:9" ht="18" x14ac:dyDescent="0.25">
      <c r="A38" s="12"/>
      <c r="B38" s="12"/>
      <c r="C38" s="12"/>
      <c r="D38" s="12"/>
      <c r="E38" s="12"/>
      <c r="F38" s="12"/>
      <c r="G38" s="12"/>
      <c r="H38" s="12"/>
      <c r="I38" s="12"/>
    </row>
    <row r="40" spans="1:9" ht="21" x14ac:dyDescent="0.35">
      <c r="F40" s="65" t="s">
        <v>15</v>
      </c>
      <c r="G40" s="65"/>
      <c r="H40" s="65"/>
      <c r="I40" s="65"/>
    </row>
  </sheetData>
  <sheetProtection algorithmName="SHA-512" hashValue="IcZz71qxK6RX8Pwi9XO0FDWQIXEbze2fQgT/A/5xrm+mvEcUCedoP0Ys/Ee97NEq67nUxBhmYyIPvYt9RdWOBg==" saltValue="0UUkvZXE9zKLBPZo1hED1A==" spinCount="100000" sheet="1" formatCells="0" formatColumns="0" formatRows="0" insertColumns="0" insertRows="0" insertHyperlinks="0" deleteColumns="0" deleteRows="0" selectLockedCells="1" sort="0" autoFilter="0" pivotTables="0"/>
  <mergeCells count="49">
    <mergeCell ref="A11:E11"/>
    <mergeCell ref="A10:E10"/>
    <mergeCell ref="A1:I1"/>
    <mergeCell ref="H3:I3"/>
    <mergeCell ref="B3:F3"/>
    <mergeCell ref="A6:E6"/>
    <mergeCell ref="A7:E7"/>
    <mergeCell ref="A8:E8"/>
    <mergeCell ref="A9:E9"/>
    <mergeCell ref="A5:I5"/>
    <mergeCell ref="A20:I20"/>
    <mergeCell ref="A30:I30"/>
    <mergeCell ref="A18:E18"/>
    <mergeCell ref="A17:E17"/>
    <mergeCell ref="A22:E23"/>
    <mergeCell ref="F17:I17"/>
    <mergeCell ref="F18:I18"/>
    <mergeCell ref="F14:I14"/>
    <mergeCell ref="F15:I15"/>
    <mergeCell ref="F16:I16"/>
    <mergeCell ref="F40:I40"/>
    <mergeCell ref="A27:I27"/>
    <mergeCell ref="A28:I28"/>
    <mergeCell ref="A29:I29"/>
    <mergeCell ref="A25:I25"/>
    <mergeCell ref="A26:I26"/>
    <mergeCell ref="A36:I36"/>
    <mergeCell ref="A31:I31"/>
    <mergeCell ref="A32:I32"/>
    <mergeCell ref="A33:I33"/>
    <mergeCell ref="A34:I34"/>
    <mergeCell ref="A35:I35"/>
    <mergeCell ref="A19:I19"/>
    <mergeCell ref="F6:I6"/>
    <mergeCell ref="F22:I23"/>
    <mergeCell ref="A21:E21"/>
    <mergeCell ref="F21:I21"/>
    <mergeCell ref="F7:I7"/>
    <mergeCell ref="F8:I8"/>
    <mergeCell ref="F9:I9"/>
    <mergeCell ref="F10:I10"/>
    <mergeCell ref="F11:I11"/>
    <mergeCell ref="A15:E15"/>
    <mergeCell ref="A16:E16"/>
    <mergeCell ref="A12:E12"/>
    <mergeCell ref="A13:E13"/>
    <mergeCell ref="A14:E14"/>
    <mergeCell ref="F12:I12"/>
    <mergeCell ref="F13:I13"/>
  </mergeCells>
  <conditionalFormatting sqref="F21:I21">
    <cfRule type="cellIs" dxfId="9" priority="1" operator="equal">
      <formula>0</formula>
    </cfRule>
  </conditionalFormatting>
  <pageMargins left="0.62992125984251968" right="0.23622047244094491" top="0.74803149606299213" bottom="0.74803149606299213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SaveToPDF">
                <anchor moveWithCells="1" sizeWithCells="1">
                  <from>
                    <xdr:col>9</xdr:col>
                    <xdr:colOff>600075</xdr:colOff>
                    <xdr:row>1</xdr:row>
                    <xdr:rowOff>171450</xdr:rowOff>
                  </from>
                  <to>
                    <xdr:col>13</xdr:col>
                    <xdr:colOff>428625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PrintD">
                <anchor moveWithCells="1" sizeWithCells="1">
                  <from>
                    <xdr:col>10</xdr:col>
                    <xdr:colOff>9525</xdr:colOff>
                    <xdr:row>7</xdr:row>
                    <xdr:rowOff>123825</xdr:rowOff>
                  </from>
                  <to>
                    <xdr:col>13</xdr:col>
                    <xdr:colOff>447675</xdr:colOff>
                    <xdr:row>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Button 3">
              <controlPr defaultSize="0" print="0" autoFill="0" autoPict="0" macro="[0]!ClearData">
                <anchor moveWithCells="1" sizeWithCells="1">
                  <from>
                    <xdr:col>10</xdr:col>
                    <xdr:colOff>0</xdr:colOff>
                    <xdr:row>12</xdr:row>
                    <xdr:rowOff>28575</xdr:rowOff>
                  </from>
                  <to>
                    <xdr:col>13</xdr:col>
                    <xdr:colOff>438150</xdr:colOff>
                    <xdr:row>14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2"/>
  <dimension ref="A1:N46"/>
  <sheetViews>
    <sheetView zoomScale="85" zoomScaleNormal="85" workbookViewId="0">
      <selection activeCell="F46" sqref="F46:I46"/>
    </sheetView>
  </sheetViews>
  <sheetFormatPr defaultRowHeight="15" x14ac:dyDescent="0.25"/>
  <cols>
    <col min="1" max="1" width="11" customWidth="1"/>
    <col min="5" max="5" width="8.28515625" customWidth="1"/>
    <col min="6" max="6" width="10.7109375" customWidth="1"/>
    <col min="9" max="9" width="12.28515625" customWidth="1"/>
  </cols>
  <sheetData>
    <row r="1" spans="1:14" ht="44.25" customHeight="1" x14ac:dyDescent="0.25">
      <c r="A1" s="75" t="s">
        <v>16</v>
      </c>
      <c r="B1" s="75"/>
      <c r="C1" s="75"/>
      <c r="D1" s="75"/>
      <c r="E1" s="75"/>
      <c r="F1" s="75"/>
      <c r="G1" s="75"/>
      <c r="H1" s="75"/>
      <c r="I1" s="75"/>
    </row>
    <row r="2" spans="1:14" x14ac:dyDescent="0.25">
      <c r="A2" s="7"/>
      <c r="B2" s="7"/>
      <c r="C2" s="7"/>
      <c r="D2" s="7"/>
      <c r="E2" s="7"/>
      <c r="F2" s="7"/>
      <c r="G2" s="7"/>
      <c r="H2" s="7"/>
      <c r="I2" s="7"/>
    </row>
    <row r="3" spans="1:14" ht="18.75" x14ac:dyDescent="0.25">
      <c r="A3" s="8" t="s">
        <v>4</v>
      </c>
      <c r="B3" s="70" t="str">
        <f>PROPER('Часть 1'!D2)</f>
        <v/>
      </c>
      <c r="C3" s="71"/>
      <c r="D3" s="71"/>
      <c r="E3" s="71"/>
      <c r="F3" s="72"/>
      <c r="G3" s="8" t="s">
        <v>5</v>
      </c>
      <c r="H3" s="68">
        <f ca="1">TODAY()</f>
        <v>43203</v>
      </c>
      <c r="I3" s="69"/>
      <c r="J3" s="6"/>
      <c r="K3" s="6"/>
      <c r="L3" s="6"/>
      <c r="M3" s="3"/>
      <c r="N3" s="3"/>
    </row>
    <row r="4" spans="1:14" ht="18.75" x14ac:dyDescent="0.25">
      <c r="A4" s="9"/>
      <c r="B4" s="9"/>
      <c r="C4" s="9"/>
      <c r="D4" s="9"/>
      <c r="E4" s="9"/>
      <c r="F4" s="9"/>
      <c r="G4" s="9"/>
      <c r="H4" s="9"/>
      <c r="I4" s="9"/>
      <c r="J4" s="3"/>
      <c r="K4" s="3"/>
      <c r="L4" s="4"/>
      <c r="M4" s="4"/>
      <c r="N4" s="4"/>
    </row>
    <row r="5" spans="1:14" ht="18.75" x14ac:dyDescent="0.3">
      <c r="A5" s="73" t="s">
        <v>1</v>
      </c>
      <c r="B5" s="73"/>
      <c r="C5" s="73"/>
      <c r="D5" s="73"/>
      <c r="E5" s="73"/>
      <c r="F5" s="15" t="s">
        <v>3</v>
      </c>
      <c r="G5" s="73" t="s">
        <v>2</v>
      </c>
      <c r="H5" s="73"/>
      <c r="I5" s="73"/>
      <c r="J5" s="5"/>
    </row>
    <row r="6" spans="1:14" ht="18.75" x14ac:dyDescent="0.3">
      <c r="A6" s="64" t="s">
        <v>12</v>
      </c>
      <c r="B6" s="64"/>
      <c r="C6" s="64"/>
      <c r="D6" s="64"/>
      <c r="E6" s="64"/>
      <c r="F6" s="14" t="e">
        <f>CONCATENATE('Обработка результатов'!#REF!, " / 33")</f>
        <v>#REF!</v>
      </c>
      <c r="G6" s="74" t="e">
        <f>IF(AND('Обработка результатов'!#REF!&gt;=0,'Обработка результатов'!#REF!&lt;=8),"Низкие баллы",IF(AND('Обработка результатов'!#REF!&gt;=9,'Обработка результатов'!#REF!&lt;=23),"Средние баллы",IF(AND('Обработка результатов'!#REF!&gt;=24,'Обработка результатов'!#REF!&lt;=33),"Высокие баллы",)))</f>
        <v>#REF!</v>
      </c>
      <c r="H6" s="74"/>
      <c r="I6" s="74"/>
      <c r="J6" s="5"/>
    </row>
    <row r="7" spans="1:14" ht="18.75" customHeight="1" x14ac:dyDescent="0.3">
      <c r="A7" s="76" t="s">
        <v>21</v>
      </c>
      <c r="B7" s="77"/>
      <c r="C7" s="77"/>
      <c r="D7" s="77"/>
      <c r="E7" s="77"/>
      <c r="F7" s="77"/>
      <c r="G7" s="77"/>
      <c r="H7" s="77"/>
      <c r="I7" s="78"/>
      <c r="J7" s="5"/>
    </row>
    <row r="8" spans="1:14" ht="18.75" customHeight="1" x14ac:dyDescent="0.3">
      <c r="A8" s="79"/>
      <c r="B8" s="80"/>
      <c r="C8" s="80"/>
      <c r="D8" s="80"/>
      <c r="E8" s="80"/>
      <c r="F8" s="80"/>
      <c r="G8" s="80"/>
      <c r="H8" s="80"/>
      <c r="I8" s="81"/>
      <c r="J8" s="5"/>
    </row>
    <row r="9" spans="1:14" ht="18.75" customHeight="1" x14ac:dyDescent="0.25">
      <c r="A9" s="79"/>
      <c r="B9" s="80"/>
      <c r="C9" s="80"/>
      <c r="D9" s="80"/>
      <c r="E9" s="80"/>
      <c r="F9" s="80"/>
      <c r="G9" s="80"/>
      <c r="H9" s="80"/>
      <c r="I9" s="81"/>
      <c r="J9" s="2"/>
      <c r="K9" s="2"/>
    </row>
    <row r="10" spans="1:14" ht="18.75" customHeight="1" x14ac:dyDescent="0.25">
      <c r="A10" s="79"/>
      <c r="B10" s="80"/>
      <c r="C10" s="80"/>
      <c r="D10" s="80"/>
      <c r="E10" s="80"/>
      <c r="F10" s="80"/>
      <c r="G10" s="80"/>
      <c r="H10" s="80"/>
      <c r="I10" s="81"/>
    </row>
    <row r="11" spans="1:14" ht="18.75" customHeight="1" x14ac:dyDescent="0.25">
      <c r="A11" s="79"/>
      <c r="B11" s="80"/>
      <c r="C11" s="80"/>
      <c r="D11" s="80"/>
      <c r="E11" s="80"/>
      <c r="F11" s="80"/>
      <c r="G11" s="80"/>
      <c r="H11" s="80"/>
      <c r="I11" s="81"/>
    </row>
    <row r="12" spans="1:14" ht="15.75" customHeight="1" x14ac:dyDescent="0.25">
      <c r="A12" s="79"/>
      <c r="B12" s="80"/>
      <c r="C12" s="80"/>
      <c r="D12" s="80"/>
      <c r="E12" s="80"/>
      <c r="F12" s="80"/>
      <c r="G12" s="80"/>
      <c r="H12" s="80"/>
      <c r="I12" s="81"/>
    </row>
    <row r="13" spans="1:14" ht="18" customHeight="1" x14ac:dyDescent="0.25">
      <c r="A13" s="79"/>
      <c r="B13" s="80"/>
      <c r="C13" s="80"/>
      <c r="D13" s="80"/>
      <c r="E13" s="80"/>
      <c r="F13" s="80"/>
      <c r="G13" s="80"/>
      <c r="H13" s="80"/>
      <c r="I13" s="81"/>
    </row>
    <row r="14" spans="1:14" ht="18" customHeight="1" x14ac:dyDescent="0.25">
      <c r="A14" s="79"/>
      <c r="B14" s="80"/>
      <c r="C14" s="80"/>
      <c r="D14" s="80"/>
      <c r="E14" s="80"/>
      <c r="F14" s="80"/>
      <c r="G14" s="80"/>
      <c r="H14" s="80"/>
      <c r="I14" s="81"/>
    </row>
    <row r="15" spans="1:14" ht="18" customHeight="1" x14ac:dyDescent="0.25">
      <c r="A15" s="64" t="s">
        <v>11</v>
      </c>
      <c r="B15" s="64"/>
      <c r="C15" s="64"/>
      <c r="D15" s="64"/>
      <c r="E15" s="64"/>
      <c r="F15" s="14" t="str">
        <f>CONCATENATE('Обработка результатов'!H2," / 7")</f>
        <v>0 / 7</v>
      </c>
      <c r="G15" s="92" t="str">
        <f>IF(AND('Обработка результатов'!H2&gt;=0,'Обработка результатов'!H2&lt;=2),"Низкие баллы",IF(AND('Обработка результатов'!H2&gt;=3,'Обработка результатов'!H2&lt;=5),"Средние баллы",IF(AND('Обработка результатов'!H2&gt;=6,'Обработка результатов'!H2&lt;=8),"Высокие баллы",)))</f>
        <v>Низкие баллы</v>
      </c>
      <c r="H15" s="93"/>
      <c r="I15" s="94"/>
    </row>
    <row r="16" spans="1:14" ht="15" customHeight="1" x14ac:dyDescent="0.25">
      <c r="A16" s="82" t="s">
        <v>20</v>
      </c>
      <c r="B16" s="83"/>
      <c r="C16" s="83"/>
      <c r="D16" s="83"/>
      <c r="E16" s="83"/>
      <c r="F16" s="83"/>
      <c r="G16" s="83"/>
      <c r="H16" s="83"/>
      <c r="I16" s="84"/>
    </row>
    <row r="17" spans="1:9" ht="18" customHeight="1" x14ac:dyDescent="0.25">
      <c r="A17" s="85"/>
      <c r="B17" s="86"/>
      <c r="C17" s="86"/>
      <c r="D17" s="86"/>
      <c r="E17" s="86"/>
      <c r="F17" s="86"/>
      <c r="G17" s="86"/>
      <c r="H17" s="86"/>
      <c r="I17" s="87"/>
    </row>
    <row r="18" spans="1:9" ht="18" customHeight="1" x14ac:dyDescent="0.25">
      <c r="A18" s="85"/>
      <c r="B18" s="86"/>
      <c r="C18" s="86"/>
      <c r="D18" s="86"/>
      <c r="E18" s="86"/>
      <c r="F18" s="86"/>
      <c r="G18" s="86"/>
      <c r="H18" s="86"/>
      <c r="I18" s="87"/>
    </row>
    <row r="19" spans="1:9" ht="18" customHeight="1" x14ac:dyDescent="0.25">
      <c r="A19" s="85"/>
      <c r="B19" s="86"/>
      <c r="C19" s="86"/>
      <c r="D19" s="86"/>
      <c r="E19" s="86"/>
      <c r="F19" s="86"/>
      <c r="G19" s="86"/>
      <c r="H19" s="86"/>
      <c r="I19" s="87"/>
    </row>
    <row r="20" spans="1:9" ht="18" customHeight="1" x14ac:dyDescent="0.25">
      <c r="A20" s="85"/>
      <c r="B20" s="86"/>
      <c r="C20" s="86"/>
      <c r="D20" s="86"/>
      <c r="E20" s="86"/>
      <c r="F20" s="86"/>
      <c r="G20" s="86"/>
      <c r="H20" s="86"/>
      <c r="I20" s="87"/>
    </row>
    <row r="21" spans="1:9" ht="18" customHeight="1" x14ac:dyDescent="0.25">
      <c r="A21" s="64" t="s">
        <v>10</v>
      </c>
      <c r="B21" s="64"/>
      <c r="C21" s="64"/>
      <c r="D21" s="64"/>
      <c r="E21" s="64"/>
      <c r="F21" s="14" t="str">
        <f>CONCATENATE('Обработка результатов'!H3," / 7")</f>
        <v>0 / 7</v>
      </c>
      <c r="G21" s="92" t="str">
        <f>IF(AND('Обработка результатов'!H3&gt;=0,'Обработка результатов'!H3&lt;=2),"Низкие баллы",IF(AND('Обработка результатов'!H3&gt;=3,'Обработка результатов'!H3&lt;=5),"Средние баллы",IF(AND('Обработка результатов'!H3&gt;=6,'Обработка результатов'!H3&lt;=7),"Высокие баллы",)))</f>
        <v>Низкие баллы</v>
      </c>
      <c r="H21" s="93"/>
      <c r="I21" s="94"/>
    </row>
    <row r="22" spans="1:9" x14ac:dyDescent="0.25">
      <c r="A22" s="76" t="s">
        <v>19</v>
      </c>
      <c r="B22" s="77"/>
      <c r="C22" s="77"/>
      <c r="D22" s="77"/>
      <c r="E22" s="77"/>
      <c r="F22" s="77"/>
      <c r="G22" s="77"/>
      <c r="H22" s="77"/>
      <c r="I22" s="78"/>
    </row>
    <row r="23" spans="1:9" ht="15" customHeight="1" x14ac:dyDescent="0.25">
      <c r="A23" s="79"/>
      <c r="B23" s="80"/>
      <c r="C23" s="80"/>
      <c r="D23" s="80"/>
      <c r="E23" s="80"/>
      <c r="F23" s="80"/>
      <c r="G23" s="80"/>
      <c r="H23" s="80"/>
      <c r="I23" s="81"/>
    </row>
    <row r="24" spans="1:9" x14ac:dyDescent="0.25">
      <c r="A24" s="79"/>
      <c r="B24" s="80"/>
      <c r="C24" s="80"/>
      <c r="D24" s="80"/>
      <c r="E24" s="80"/>
      <c r="F24" s="80"/>
      <c r="G24" s="80"/>
      <c r="H24" s="80"/>
      <c r="I24" s="81"/>
    </row>
    <row r="25" spans="1:9" x14ac:dyDescent="0.25">
      <c r="A25" s="79"/>
      <c r="B25" s="80"/>
      <c r="C25" s="80"/>
      <c r="D25" s="80"/>
      <c r="E25" s="80"/>
      <c r="F25" s="80"/>
      <c r="G25" s="80"/>
      <c r="H25" s="80"/>
      <c r="I25" s="81"/>
    </row>
    <row r="26" spans="1:9" x14ac:dyDescent="0.25">
      <c r="A26" s="79"/>
      <c r="B26" s="80"/>
      <c r="C26" s="80"/>
      <c r="D26" s="80"/>
      <c r="E26" s="80"/>
      <c r="F26" s="80"/>
      <c r="G26" s="80"/>
      <c r="H26" s="80"/>
      <c r="I26" s="81"/>
    </row>
    <row r="27" spans="1:9" ht="18" customHeight="1" x14ac:dyDescent="0.25">
      <c r="A27" s="79"/>
      <c r="B27" s="80"/>
      <c r="C27" s="80"/>
      <c r="D27" s="80"/>
      <c r="E27" s="80"/>
      <c r="F27" s="80"/>
      <c r="G27" s="80"/>
      <c r="H27" s="80"/>
      <c r="I27" s="81"/>
    </row>
    <row r="28" spans="1:9" ht="18" customHeight="1" x14ac:dyDescent="0.25">
      <c r="A28" s="89"/>
      <c r="B28" s="90"/>
      <c r="C28" s="90"/>
      <c r="D28" s="90"/>
      <c r="E28" s="90"/>
      <c r="F28" s="90"/>
      <c r="G28" s="90"/>
      <c r="H28" s="90"/>
      <c r="I28" s="91"/>
    </row>
    <row r="29" spans="1:9" ht="18" customHeight="1" x14ac:dyDescent="0.25">
      <c r="A29" s="64" t="s">
        <v>13</v>
      </c>
      <c r="B29" s="64"/>
      <c r="C29" s="64"/>
      <c r="D29" s="64"/>
      <c r="E29" s="64"/>
      <c r="F29" s="14" t="str">
        <f>CONCATENATE('Обработка результатов'!H4," / 7")</f>
        <v>0 / 7</v>
      </c>
      <c r="G29" s="92" t="str">
        <f>IF(AND('Обработка результатов'!H4&gt;=0,'Обработка результатов'!H4&lt;=2),"Низкие баллы",IF(AND('Обработка результатов'!H4&gt;=3,'Обработка результатов'!H4&lt;=5),"Средние баллы",IF(AND('Обработка результатов'!H4&gt;=6,'Обработка результатов'!H4&lt;=7),"Высокие баллы",)))</f>
        <v>Низкие баллы</v>
      </c>
      <c r="H29" s="93"/>
      <c r="I29" s="94"/>
    </row>
    <row r="30" spans="1:9" x14ac:dyDescent="0.25">
      <c r="A30" s="76" t="s">
        <v>18</v>
      </c>
      <c r="B30" s="77"/>
      <c r="C30" s="77"/>
      <c r="D30" s="77"/>
      <c r="E30" s="77"/>
      <c r="F30" s="77"/>
      <c r="G30" s="77"/>
      <c r="H30" s="77"/>
      <c r="I30" s="78"/>
    </row>
    <row r="31" spans="1:9" ht="18" customHeight="1" x14ac:dyDescent="0.25">
      <c r="A31" s="79"/>
      <c r="B31" s="80"/>
      <c r="C31" s="80"/>
      <c r="D31" s="80"/>
      <c r="E31" s="80"/>
      <c r="F31" s="80"/>
      <c r="G31" s="80"/>
      <c r="H31" s="80"/>
      <c r="I31" s="81"/>
    </row>
    <row r="32" spans="1:9" ht="18" customHeight="1" x14ac:dyDescent="0.25">
      <c r="A32" s="79"/>
      <c r="B32" s="80"/>
      <c r="C32" s="80"/>
      <c r="D32" s="80"/>
      <c r="E32" s="80"/>
      <c r="F32" s="80"/>
      <c r="G32" s="80"/>
      <c r="H32" s="80"/>
      <c r="I32" s="81"/>
    </row>
    <row r="33" spans="1:9" ht="15" customHeight="1" x14ac:dyDescent="0.25">
      <c r="A33" s="79"/>
      <c r="B33" s="80"/>
      <c r="C33" s="80"/>
      <c r="D33" s="80"/>
      <c r="E33" s="80"/>
      <c r="F33" s="80"/>
      <c r="G33" s="80"/>
      <c r="H33" s="80"/>
      <c r="I33" s="81"/>
    </row>
    <row r="34" spans="1:9" ht="15" customHeight="1" x14ac:dyDescent="0.25">
      <c r="A34" s="79"/>
      <c r="B34" s="80"/>
      <c r="C34" s="80"/>
      <c r="D34" s="80"/>
      <c r="E34" s="80"/>
      <c r="F34" s="80"/>
      <c r="G34" s="80"/>
      <c r="H34" s="80"/>
      <c r="I34" s="81"/>
    </row>
    <row r="35" spans="1:9" ht="18" customHeight="1" x14ac:dyDescent="0.25">
      <c r="A35" s="79"/>
      <c r="B35" s="80"/>
      <c r="C35" s="80"/>
      <c r="D35" s="80"/>
      <c r="E35" s="80"/>
      <c r="F35" s="80"/>
      <c r="G35" s="80"/>
      <c r="H35" s="80"/>
      <c r="I35" s="81"/>
    </row>
    <row r="36" spans="1:9" ht="18" customHeight="1" x14ac:dyDescent="0.25">
      <c r="A36" s="79"/>
      <c r="B36" s="80"/>
      <c r="C36" s="80"/>
      <c r="D36" s="80"/>
      <c r="E36" s="80"/>
      <c r="F36" s="80"/>
      <c r="G36" s="80"/>
      <c r="H36" s="80"/>
      <c r="I36" s="81"/>
    </row>
    <row r="37" spans="1:9" x14ac:dyDescent="0.25">
      <c r="A37" s="89"/>
      <c r="B37" s="90"/>
      <c r="C37" s="90"/>
      <c r="D37" s="90"/>
      <c r="E37" s="90"/>
      <c r="F37" s="90"/>
      <c r="G37" s="90"/>
      <c r="H37" s="90"/>
      <c r="I37" s="91"/>
    </row>
    <row r="38" spans="1:9" ht="18.75" x14ac:dyDescent="0.25">
      <c r="A38" s="64" t="s">
        <v>14</v>
      </c>
      <c r="B38" s="64"/>
      <c r="C38" s="64"/>
      <c r="D38" s="64"/>
      <c r="E38" s="64"/>
      <c r="F38" s="14" t="str">
        <f>CONCATENATE('Обработка результатов'!H5," / 7")</f>
        <v>0 / 7</v>
      </c>
      <c r="G38" s="92" t="str">
        <f>IF(AND('Обработка результатов'!H5&gt;=0,'Обработка результатов'!H5&lt;=2),"Низкие баллы",IF(AND('Обработка результатов'!H5&gt;=3,'Обработка результатов'!H5&lt;=5),"Средние баллы",IF(AND('Обработка результатов'!H5&gt;=6,'Обработка результатов'!H5&lt;=7),"Высокие баллы",)))</f>
        <v>Низкие баллы</v>
      </c>
      <c r="H38" s="93"/>
      <c r="I38" s="94"/>
    </row>
    <row r="39" spans="1:9" ht="15" customHeight="1" x14ac:dyDescent="0.25">
      <c r="A39" s="76" t="s">
        <v>17</v>
      </c>
      <c r="B39" s="77"/>
      <c r="C39" s="77"/>
      <c r="D39" s="77"/>
      <c r="E39" s="77"/>
      <c r="F39" s="77"/>
      <c r="G39" s="77"/>
      <c r="H39" s="77"/>
      <c r="I39" s="78"/>
    </row>
    <row r="40" spans="1:9" ht="15" customHeight="1" x14ac:dyDescent="0.25">
      <c r="A40" s="79"/>
      <c r="B40" s="80"/>
      <c r="C40" s="80"/>
      <c r="D40" s="80"/>
      <c r="E40" s="80"/>
      <c r="F40" s="80"/>
      <c r="G40" s="80"/>
      <c r="H40" s="80"/>
      <c r="I40" s="81"/>
    </row>
    <row r="41" spans="1:9" x14ac:dyDescent="0.25">
      <c r="A41" s="79"/>
      <c r="B41" s="80"/>
      <c r="C41" s="80"/>
      <c r="D41" s="80"/>
      <c r="E41" s="80"/>
      <c r="F41" s="80"/>
      <c r="G41" s="80"/>
      <c r="H41" s="80"/>
      <c r="I41" s="81"/>
    </row>
    <row r="42" spans="1:9" x14ac:dyDescent="0.25">
      <c r="A42" s="79"/>
      <c r="B42" s="80"/>
      <c r="C42" s="80"/>
      <c r="D42" s="80"/>
      <c r="E42" s="80"/>
      <c r="F42" s="80"/>
      <c r="G42" s="80"/>
      <c r="H42" s="80"/>
      <c r="I42" s="81"/>
    </row>
    <row r="43" spans="1:9" x14ac:dyDescent="0.25">
      <c r="A43" s="79"/>
      <c r="B43" s="80"/>
      <c r="C43" s="80"/>
      <c r="D43" s="80"/>
      <c r="E43" s="80"/>
      <c r="F43" s="80"/>
      <c r="G43" s="80"/>
      <c r="H43" s="80"/>
      <c r="I43" s="81"/>
    </row>
    <row r="44" spans="1:9" x14ac:dyDescent="0.25">
      <c r="A44" s="79"/>
      <c r="B44" s="80"/>
      <c r="C44" s="80"/>
      <c r="D44" s="80"/>
      <c r="E44" s="80"/>
      <c r="F44" s="80"/>
      <c r="G44" s="80"/>
      <c r="H44" s="80"/>
      <c r="I44" s="81"/>
    </row>
    <row r="45" spans="1:9" x14ac:dyDescent="0.25">
      <c r="A45" s="79"/>
      <c r="B45" s="80"/>
      <c r="C45" s="80"/>
      <c r="D45" s="80"/>
      <c r="E45" s="80"/>
      <c r="F45" s="80"/>
      <c r="G45" s="80"/>
      <c r="H45" s="80"/>
      <c r="I45" s="81"/>
    </row>
    <row r="46" spans="1:9" ht="15.75" x14ac:dyDescent="0.25">
      <c r="A46" s="17"/>
      <c r="B46" s="16"/>
      <c r="C46" s="16"/>
      <c r="D46" s="16"/>
      <c r="E46" s="16"/>
      <c r="F46" s="88" t="s">
        <v>15</v>
      </c>
      <c r="G46" s="88"/>
      <c r="H46" s="88"/>
      <c r="I46" s="88"/>
    </row>
  </sheetData>
  <sheetProtection algorithmName="SHA-512" hashValue="h5vnxdSxMSYMY7TSy+vN1IG18m4IJWabeMPHD3pJzLj24nScapz1UjVrljsfHojOq/6u/4KDjpak5m6Cv4ZFWA==" saltValue="94UWoxcSA3T47UWlgN+lvg==" spinCount="100000" sheet="1" formatCells="0" formatColumns="0" formatRows="0" insertColumns="0" insertRows="0" insertHyperlinks="0" deleteColumns="0" deleteRows="0" selectLockedCells="1" sort="0" autoFilter="0" pivotTables="0"/>
  <mergeCells count="21">
    <mergeCell ref="A7:I14"/>
    <mergeCell ref="A16:I20"/>
    <mergeCell ref="A39:I45"/>
    <mergeCell ref="F46:I46"/>
    <mergeCell ref="A22:I28"/>
    <mergeCell ref="A30:I37"/>
    <mergeCell ref="A38:E38"/>
    <mergeCell ref="G38:I38"/>
    <mergeCell ref="A15:E15"/>
    <mergeCell ref="G15:I15"/>
    <mergeCell ref="A21:E21"/>
    <mergeCell ref="G21:I21"/>
    <mergeCell ref="A29:E29"/>
    <mergeCell ref="G29:I29"/>
    <mergeCell ref="A6:E6"/>
    <mergeCell ref="G6:I6"/>
    <mergeCell ref="A1:I1"/>
    <mergeCell ref="B3:F3"/>
    <mergeCell ref="H3:I3"/>
    <mergeCell ref="A5:E5"/>
    <mergeCell ref="G5:I5"/>
  </mergeCells>
  <conditionalFormatting sqref="G6:I6 G15:I15 G21:I21">
    <cfRule type="cellIs" dxfId="8" priority="13" operator="equal">
      <formula>"Низкие баллы"</formula>
    </cfRule>
    <cfRule type="cellIs" dxfId="7" priority="14" operator="equal">
      <formula>"Средние баллы"</formula>
    </cfRule>
    <cfRule type="cellIs" dxfId="6" priority="15" operator="equal">
      <formula>"Высокие баллы"</formula>
    </cfRule>
  </conditionalFormatting>
  <conditionalFormatting sqref="G29">
    <cfRule type="cellIs" dxfId="5" priority="4" operator="equal">
      <formula>"Высокие баллы"</formula>
    </cfRule>
    <cfRule type="cellIs" dxfId="4" priority="5" operator="equal">
      <formula>"Низкие баллы"</formula>
    </cfRule>
    <cfRule type="cellIs" dxfId="3" priority="6" operator="equal">
      <formula>"Средние баллы"</formula>
    </cfRule>
  </conditionalFormatting>
  <conditionalFormatting sqref="G38">
    <cfRule type="cellIs" dxfId="2" priority="1" operator="equal">
      <formula>"Высокие баллы"</formula>
    </cfRule>
    <cfRule type="cellIs" dxfId="1" priority="2" operator="equal">
      <formula>"Средние баллы"</formula>
    </cfRule>
    <cfRule type="cellIs" dxfId="0" priority="3" operator="equal">
      <formula>"Низкие баллы"</formula>
    </cfRule>
  </conditionalFormatting>
  <pageMargins left="0.62992125984251968" right="0.23622047244094491" top="0.35433070866141736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SaveToPDF">
                <anchor moveWithCells="1" sizeWithCells="1">
                  <from>
                    <xdr:col>9</xdr:col>
                    <xdr:colOff>600075</xdr:colOff>
                    <xdr:row>1</xdr:row>
                    <xdr:rowOff>171450</xdr:rowOff>
                  </from>
                  <to>
                    <xdr:col>13</xdr:col>
                    <xdr:colOff>428625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defaultSize="0" print="0" autoFill="0" autoPict="0" macro="[0]!PrintD">
                <anchor moveWithCells="1" sizeWithCells="1">
                  <from>
                    <xdr:col>10</xdr:col>
                    <xdr:colOff>9525</xdr:colOff>
                    <xdr:row>6</xdr:row>
                    <xdr:rowOff>123825</xdr:rowOff>
                  </from>
                  <to>
                    <xdr:col>13</xdr:col>
                    <xdr:colOff>447675</xdr:colOff>
                    <xdr:row>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Button 3">
              <controlPr defaultSize="0" print="0" autoFill="0" autoPict="0" macro="[0]!ClearData">
                <anchor moveWithCells="1" sizeWithCells="1">
                  <from>
                    <xdr:col>10</xdr:col>
                    <xdr:colOff>0</xdr:colOff>
                    <xdr:row>11</xdr:row>
                    <xdr:rowOff>28575</xdr:rowOff>
                  </from>
                  <to>
                    <xdr:col>13</xdr:col>
                    <xdr:colOff>438150</xdr:colOff>
                    <xdr:row>13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Часть 1</vt:lpstr>
      <vt:lpstr>Часть 2</vt:lpstr>
      <vt:lpstr>Обработка результатов</vt:lpstr>
      <vt:lpstr>Результаты</vt:lpstr>
      <vt:lpstr>Результаты с расшифровкой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2018-04-13T08:11:20Z</dcterms:modified>
</cp:coreProperties>
</file>