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 codeName="{51196F13-6AD0-C1B8-E2B4-A1F9AE17003E}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D:\Облако\Школа\Психологи диагностика\"/>
    </mc:Choice>
  </mc:AlternateContent>
  <workbookProtection workbookAlgorithmName="SHA-512" workbookHashValue="WKhg8kUB2OpbZ7lU5vEyGSDYmJKZgzglXsU1Q+SuTEQWb4YPioEgzDvxuLrc0WVwcs3Pwo8gGaQBMWcli0tM/w==" workbookSaltValue="TCo7XuPwUXpjgf5CBpg1XA==" workbookSpinCount="100000" lockStructure="1"/>
  <bookViews>
    <workbookView xWindow="0" yWindow="0" windowWidth="24000" windowHeight="11550"/>
  </bookViews>
  <sheets>
    <sheet name="Методика первичной диагностики" sheetId="4" r:id="rId1"/>
    <sheet name="Результаты" sheetId="2" state="hidden" r:id="rId2"/>
    <sheet name="Печать" sheetId="5" r:id="rId3"/>
    <sheet name="Печать с пояснениями" sheetId="3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5" l="1"/>
  <c r="A49" i="3" l="1"/>
  <c r="H3" i="3"/>
  <c r="A15" i="5"/>
  <c r="A14" i="5"/>
  <c r="A13" i="5"/>
  <c r="A12" i="5"/>
  <c r="A11" i="5"/>
  <c r="A10" i="5"/>
  <c r="A9" i="5"/>
  <c r="A8" i="5"/>
  <c r="A7" i="5"/>
  <c r="H4" i="5"/>
  <c r="B3" i="5"/>
  <c r="E34" i="2"/>
  <c r="D7" i="2"/>
  <c r="F12" i="5" s="1"/>
  <c r="E71" i="2"/>
  <c r="E70" i="2"/>
  <c r="E28" i="2"/>
  <c r="E14" i="2"/>
  <c r="E12" i="2"/>
  <c r="D4" i="2" s="1"/>
  <c r="D3" i="2"/>
  <c r="G8" i="5" s="1"/>
  <c r="E33" i="2"/>
  <c r="E31" i="2"/>
  <c r="E32" i="2"/>
  <c r="E35" i="2"/>
  <c r="E36" i="2"/>
  <c r="E37" i="2"/>
  <c r="D8" i="2" s="1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13" i="2"/>
  <c r="E15" i="2"/>
  <c r="E16" i="2"/>
  <c r="E17" i="2"/>
  <c r="D2" i="2" s="1"/>
  <c r="E18" i="2"/>
  <c r="D10" i="2" s="1"/>
  <c r="E19" i="2"/>
  <c r="E20" i="2"/>
  <c r="D6" i="2" s="1"/>
  <c r="E21" i="2"/>
  <c r="E22" i="2"/>
  <c r="D9" i="2" s="1"/>
  <c r="E23" i="2"/>
  <c r="E24" i="2"/>
  <c r="E25" i="2"/>
  <c r="E26" i="2"/>
  <c r="E27" i="2"/>
  <c r="E29" i="2"/>
  <c r="E30" i="2"/>
  <c r="G13" i="5" l="1"/>
  <c r="F13" i="5"/>
  <c r="G13" i="3"/>
  <c r="F13" i="3"/>
  <c r="G14" i="3"/>
  <c r="G14" i="5"/>
  <c r="F14" i="5"/>
  <c r="F14" i="3"/>
  <c r="G9" i="3"/>
  <c r="F9" i="3"/>
  <c r="G15" i="5"/>
  <c r="F15" i="5"/>
  <c r="G7" i="5"/>
  <c r="G6" i="3"/>
  <c r="F6" i="3"/>
  <c r="F7" i="5"/>
  <c r="G11" i="3"/>
  <c r="F11" i="3"/>
  <c r="G11" i="5"/>
  <c r="F11" i="5"/>
  <c r="G9" i="5"/>
  <c r="G8" i="3"/>
  <c r="F8" i="3"/>
  <c r="F9" i="5"/>
  <c r="F7" i="3"/>
  <c r="G7" i="3"/>
  <c r="G12" i="5"/>
  <c r="G12" i="3"/>
  <c r="F8" i="5"/>
  <c r="F12" i="3"/>
  <c r="A10" i="3"/>
  <c r="B3" i="3"/>
  <c r="A9" i="3"/>
  <c r="A14" i="3"/>
  <c r="A13" i="3"/>
  <c r="A12" i="3"/>
  <c r="A11" i="3"/>
  <c r="A8" i="3"/>
  <c r="A7" i="3"/>
  <c r="A6" i="3"/>
  <c r="C6" i="2" l="1"/>
  <c r="C8" i="2"/>
  <c r="C3" i="2"/>
  <c r="C9" i="2"/>
  <c r="C10" i="2" l="1"/>
  <c r="C7" i="2"/>
  <c r="C2" i="2"/>
  <c r="C4" i="2"/>
</calcChain>
</file>

<file path=xl/sharedStrings.xml><?xml version="1.0" encoding="utf-8"?>
<sst xmlns="http://schemas.openxmlformats.org/spreadsheetml/2006/main" count="999" uniqueCount="115">
  <si>
    <t>Считаешь ли ты, что людям можно доверять?</t>
  </si>
  <si>
    <t>Думаешь ли ты, что единственный способ достичь чего-то в жизни - это заботиться прежде всего о себе?</t>
  </si>
  <si>
    <t>Легко ли ты заводишь друзей?</t>
  </si>
  <si>
    <t>Трудно ли тебе говорить людям "нет"?</t>
  </si>
  <si>
    <t>Часто ли кто-нибудь из родителей насправедливо критикует тебя?</t>
  </si>
  <si>
    <t>Бывает ли так, что твои родители возражают против твоих друзей, с которыми ты встречаешься?</t>
  </si>
  <si>
    <t>Часто ли ты нервничаешь?</t>
  </si>
  <si>
    <t>Бывают ли у тебя беспричинные колебания настроения?</t>
  </si>
  <si>
    <t>Являешься ли ты обычно центром внимания в компании сверстников?</t>
  </si>
  <si>
    <t>Можешь ли ты быть приветливым даже с теми, кого явно не любишь?</t>
  </si>
  <si>
    <t>Можешь ли ты быть откровенным с близкими друзьями?</t>
  </si>
  <si>
    <t>Ты не любишь, когда тебя критикуют?</t>
  </si>
  <si>
    <t>Раздражаешься ли ты иногда настолько, что начинаешь кидаться предметами?</t>
  </si>
  <si>
    <t>Способен ли ты на грубые шутки?</t>
  </si>
  <si>
    <t>Часто ли у тебя возникает чувство, что тебя не понимают?</t>
  </si>
  <si>
    <t>Бывает ли у тебя чувство, что за твоей спиной люди говорят о тебе плохо?</t>
  </si>
  <si>
    <t>Много ли у тебя близких друзей?</t>
  </si>
  <si>
    <t>Стесняешься ли ты обращаться к людям за помощью?</t>
  </si>
  <si>
    <t>Нравится ли тебе нарушать установленные правила?</t>
  </si>
  <si>
    <t>Бывает ли у тебя иногда желание причинять вред другим людям?</t>
  </si>
  <si>
    <t>Раздражают ли тебя родители?</t>
  </si>
  <si>
    <t>Всегда ли дома ты обеспечен всем жизненно необходимым?</t>
  </si>
  <si>
    <t>Ты всегда уверен в себе?</t>
  </si>
  <si>
    <t>Ты обычно вздрагиваешь при необычном звуке?</t>
  </si>
  <si>
    <t>Кажется ли тебе, что твои родители тебя не понимают?</t>
  </si>
  <si>
    <t>Свои неудачи ты переживаешь сам?</t>
  </si>
  <si>
    <t>Бывает ли, что когда ты остаешься один, твое настроение улучшается?</t>
  </si>
  <si>
    <t>Кажется ли тебе, что у твоих друзей более счастливая семья, чем у тебя?</t>
  </si>
  <si>
    <t>Чувствуешь ли ты себя несчастным из-за недостатка денег в семье?</t>
  </si>
  <si>
    <t>Бывает, что ты злишься на всех?</t>
  </si>
  <si>
    <t>Часто ли ты чувствуешь себя беззащитным?</t>
  </si>
  <si>
    <t>Легко ли ты осваиваешься в новом коллективе?</t>
  </si>
  <si>
    <t>Трудно ли тебе отвечать в школе перед всем классом?</t>
  </si>
  <si>
    <t>Есть ли у тебя знакомые, которых ты вообще не можешь переносить?</t>
  </si>
  <si>
    <t>Можешь ли ты ударить человека?</t>
  </si>
  <si>
    <t>Ты иногда угрожаешь людям?</t>
  </si>
  <si>
    <t>Часто ли родители наказывали тебя?</t>
  </si>
  <si>
    <t>Появлялось ли у тебя когда-нибудь сильное желание убежать из дома?</t>
  </si>
  <si>
    <t>Думаешь ли ты, что твои родители часто обходятся с тобой как с ребенком?</t>
  </si>
  <si>
    <t>Часто ли ты чувствуешь себя несчастным?</t>
  </si>
  <si>
    <t>Легко ли ты можешь рассердиться?</t>
  </si>
  <si>
    <t>Рискнул бы ты схватить за уздечку бегущую лошадь?</t>
  </si>
  <si>
    <t>Считаешь ли ты, что есть много глупых моральных норм поведения?</t>
  </si>
  <si>
    <t>Страдаешь ли ты от робости и застенчивости?</t>
  </si>
  <si>
    <t>Испытывал ли ты чувство, что тебя недостаточно любят в семье?</t>
  </si>
  <si>
    <t>Твои родители живут отдельно от тебя?</t>
  </si>
  <si>
    <t>Часто ли ты теряешь уверенность в себе из-за внешнего вида7</t>
  </si>
  <si>
    <t>Часто ли у тебя бывает веселое и беззаботное настроение?</t>
  </si>
  <si>
    <t>Ты подвижный человек?</t>
  </si>
  <si>
    <t>Любят ли тебя твои знакомые, друзья?</t>
  </si>
  <si>
    <t>Бывает ли, что твои родители тебя не понимают и кажутся тебе чужими?</t>
  </si>
  <si>
    <t>При неудачах бывает ли у тебя желание убежать куда-нибудь подальше и не возвращаться?</t>
  </si>
  <si>
    <t>Бывало ли, что кто-то из родителей вызывал у тебя чувство страха?</t>
  </si>
  <si>
    <t>Критикуют ли родители твой внешний вид?</t>
  </si>
  <si>
    <t>Завидуешь ли ты иногда счастью других?</t>
  </si>
  <si>
    <t>Часто ли ты чувствуешь себя одиноким, даже находясь среди людей?</t>
  </si>
  <si>
    <t>Есть ли люди, которых ты ненавидишь по-настоящему?</t>
  </si>
  <si>
    <t>Часто ли ты дерешься?</t>
  </si>
  <si>
    <t>Легко ли ты просишь помощи у другого человека?</t>
  </si>
  <si>
    <t>Легко ли тебе усидеть на месте?</t>
  </si>
  <si>
    <t>Ты охотно отвечаешь у доски в школе?</t>
  </si>
  <si>
    <t>Бывает ли, что ты так расстроен, что долго не можешь уснуть?</t>
  </si>
  <si>
    <t>Часто ли ты обнаруживал, что твой приятель тебя обманул?</t>
  </si>
  <si>
    <t>Часто ли ты ругаешься?</t>
  </si>
  <si>
    <t>Мог бы ты без тренировки управлять парусной лодкой?</t>
  </si>
  <si>
    <t>Часто ли в вашей семье бывают ссоры?</t>
  </si>
  <si>
    <t>Является ли один из твоих родителей очень нервным?</t>
  </si>
  <si>
    <t>Часто ли ты чувствуешь ты себя ничтожным?</t>
  </si>
  <si>
    <t>Беспокоит ли тебя ощущение, что люди могут угадать твои мысли?</t>
  </si>
  <si>
    <t>Ты всегда делаешь все по-своему?</t>
  </si>
  <si>
    <t>Бывают ли твои родители чересчур строги к тебе?</t>
  </si>
  <si>
    <t>Стесняешься ли ты в обществе малознакомых людей?</t>
  </si>
  <si>
    <t>Часто ли тебе кажется, что ты чем-то хуже других?</t>
  </si>
  <si>
    <t>Легко ли тебе удается поднять настроение друзей?</t>
  </si>
  <si>
    <t>Показатель</t>
  </si>
  <si>
    <t>№ вопроса</t>
  </si>
  <si>
    <t>5+, 6+, 21+, 22-, 25+, 28+, 29+, 37+, 38+,39+, 45+,46+, 53+, 54+, 66+, 67+, 71+</t>
  </si>
  <si>
    <t>13+, 14+, 19+, 20+, 35+, 36+, 42+, 57+, 58+, 64+, 65+</t>
  </si>
  <si>
    <t>1-, 2+, 3-, 4+, 15+, 16+, 17-, 18+, 34+, 43+, 44+, 59-, 63+, 72+</t>
  </si>
  <si>
    <t>48+, 49+,60-, 74+</t>
  </si>
  <si>
    <t>9+, 10+, 50+, 61+</t>
  </si>
  <si>
    <t>26+, 27+, 51+, 70+</t>
  </si>
  <si>
    <t>11+, 12+, 52+, 62+</t>
  </si>
  <si>
    <t>7+, 8+, 23-, 24+, 30+, 31+, 32+, 33+, 40+, 41+, 47+, 55+, 56+, 68+, 69+, 73+</t>
  </si>
  <si>
    <t>Отношения в семье</t>
  </si>
  <si>
    <t>Агрессивность</t>
  </si>
  <si>
    <t>Недоверие к людям</t>
  </si>
  <si>
    <t>Акцентуации:</t>
  </si>
  <si>
    <t>Неувереность в себе</t>
  </si>
  <si>
    <t>*гипертимная</t>
  </si>
  <si>
    <t>*истероидная</t>
  </si>
  <si>
    <t>*шизоидная</t>
  </si>
  <si>
    <t>*эмоционально-лабильная</t>
  </si>
  <si>
    <t>Резальтат</t>
  </si>
  <si>
    <t>+</t>
  </si>
  <si>
    <t>-</t>
  </si>
  <si>
    <t>ФИО</t>
  </si>
  <si>
    <t>Дата</t>
  </si>
  <si>
    <t>Шкала</t>
  </si>
  <si>
    <t>Баллы</t>
  </si>
  <si>
    <t>Уровень</t>
  </si>
  <si>
    <t>http://eschool.by/psychology/</t>
  </si>
  <si>
    <t>Методика первичной диагностики и выявления детей группы риска</t>
  </si>
  <si>
    <t>Фамилия, имя</t>
  </si>
  <si>
    <t>5 А</t>
  </si>
  <si>
    <t>5 Б</t>
  </si>
  <si>
    <t>Мальчик</t>
  </si>
  <si>
    <t>Девочка</t>
  </si>
  <si>
    <t>Вам предлагается ряд вопросов, косающихся различных сторон Вашей жизни и особенностей Вашего поведения! Если Вы честно и обдуманно ответите на каждый вопрос, у Вас будет возможность лучше узнать самого себя. Отвечайте на каждый вопрос следующим образом: если согласны, отвечайте "+", если не согласны - "-".</t>
  </si>
  <si>
    <t>Класс</t>
  </si>
  <si>
    <r>
      <rPr>
        <b/>
        <sz val="10"/>
        <color theme="1"/>
        <rFont val="Calibri"/>
        <family val="2"/>
        <charset val="204"/>
        <scheme val="minor"/>
      </rPr>
      <t>Недоверие к людям.</t>
    </r>
    <r>
      <rPr>
        <sz val="10"/>
        <color theme="1"/>
        <rFont val="Calibri"/>
        <family val="2"/>
        <charset val="204"/>
        <scheme val="minor"/>
      </rPr>
      <t xml:space="preserve">
Высокие баллы по этой шкале говорят о сильно выраженном недоверии к окружающим людям, подозрительности, враждебности. Такие дети и подростки часто бывают пассивными и застенчивыми в общении со сверстниками из-за боязни быть отвергнутыми. Обычно это сопровождается коммуникативной некомпетентностью, неумением устанавливать дружеские взаимоотношения с другими людьми.</t>
    </r>
  </si>
  <si>
    <r>
      <rPr>
        <b/>
        <sz val="10"/>
        <color theme="1"/>
        <rFont val="Calibri"/>
        <family val="2"/>
        <charset val="204"/>
        <scheme val="minor"/>
      </rPr>
      <t>Агрессивность</t>
    </r>
    <r>
      <rPr>
        <sz val="10"/>
        <color theme="1"/>
        <rFont val="Calibri"/>
        <family val="2"/>
        <charset val="204"/>
        <scheme val="minor"/>
      </rPr>
      <t xml:space="preserve">
Высокие баллы по этой шкале свидетельствуют о повышенной враждебности, задиристости, грубости. Агрессия может выражаться и в скрытых формах – недоброжелательности и озлобленности.
Повышенная агрессивность часто сопровождается повышенной склонностью к риску и является неотьемлемой чертой характера детей и подростков группы риска.</t>
    </r>
  </si>
  <si>
    <r>
      <rPr>
        <b/>
        <sz val="10"/>
        <color theme="1"/>
        <rFont val="Calibri"/>
        <family val="2"/>
        <charset val="204"/>
        <scheme val="minor"/>
      </rPr>
      <t>Отношения в семье</t>
    </r>
    <r>
      <rPr>
        <sz val="10"/>
        <color theme="1"/>
        <rFont val="Calibri"/>
        <family val="2"/>
        <charset val="204"/>
        <scheme val="minor"/>
      </rPr>
      <t xml:space="preserve">
Высокие баллы по данной шкале опросника свидетельствует о нарушении внутрисемейных отношений, которое может быть обусловлено:
напряженной ситуацией в семье; неприязнью; ограничениями и требованиями дисциплины без чувства родительской любви; страхом перед родителями и т.д.
Когда напряжение, вызванное неудовлетворенностью отношениями в семье, продолжается слишком долго, оно начинает оказывать сильное разрушающее воздействие на здоровье детей и подростков.</t>
    </r>
  </si>
  <si>
    <r>
      <rPr>
        <b/>
        <sz val="10"/>
        <color theme="1"/>
        <rFont val="Calibri"/>
        <family val="2"/>
        <charset val="204"/>
        <scheme val="minor"/>
      </rPr>
      <t>Неуверенность в себе.</t>
    </r>
    <r>
      <rPr>
        <sz val="10"/>
        <color theme="1"/>
        <rFont val="Calibri"/>
        <family val="2"/>
        <charset val="204"/>
        <scheme val="minor"/>
      </rPr>
      <t xml:space="preserve">
Высокие баллы по этой шкале свидетельствуют о высокой тревожности, неуверенности личности в себе, возможно, о наличии комплекса неполноценности, низкой самооценки. Эти качества личности также являются благодатной почвой для различных расстройств в поведении, а дети и подростки, имеющие высокие оценки по этой шкале, могут быть отнесены к группе риска.</t>
    </r>
  </si>
  <si>
    <r>
      <rPr>
        <b/>
        <sz val="10"/>
        <color theme="1"/>
        <rFont val="Calibri"/>
        <family val="2"/>
        <charset val="204"/>
        <scheme val="minor"/>
      </rPr>
      <t>Акцентуации характера.</t>
    </r>
    <r>
      <rPr>
        <sz val="10"/>
        <color theme="1"/>
        <rFont val="Calibri"/>
        <family val="2"/>
        <charset val="204"/>
        <scheme val="minor"/>
      </rPr>
      <t xml:space="preserve">
К группе риска относят следующие типы акцентуации характера.
</t>
    </r>
    <r>
      <rPr>
        <i/>
        <sz val="10"/>
        <color theme="1"/>
        <rFont val="Calibri"/>
        <family val="2"/>
        <charset val="204"/>
        <scheme val="minor"/>
      </rPr>
      <t>Гипертимный тип</t>
    </r>
    <r>
      <rPr>
        <sz val="10"/>
        <color theme="1"/>
        <rFont val="Calibri"/>
        <family val="2"/>
        <charset val="204"/>
        <scheme val="minor"/>
      </rPr>
      <t xml:space="preserve">. Отличается почти всегда хорошим настроением, имеет высокий тонус, энергичен, активен, проявляет стремление быть лидером, неустойчив в интересах, недостаточно разборчив в знакомствах, не любит однообразия, дисциплины, монотонной работы, оптимистичен, переоценивает свои возможности, бурно реагирует на события, раздражителен.
</t>
    </r>
    <r>
      <rPr>
        <i/>
        <sz val="10"/>
        <color theme="1"/>
        <rFont val="Calibri"/>
        <family val="2"/>
        <charset val="204"/>
        <scheme val="minor"/>
      </rPr>
      <t>Истероидный тип</t>
    </r>
    <r>
      <rPr>
        <sz val="10"/>
        <color theme="1"/>
        <rFont val="Calibri"/>
        <family val="2"/>
        <charset val="204"/>
        <scheme val="minor"/>
      </rPr>
      <t xml:space="preserve">. Проявляет повышенную любовь к самому себе, жажду внимания со стороны, потребность в восхищении, сочувствии со стороны окружающих людей, старается показать себя в лучшем свете, демонстративен в поведении, претендует на исключительное положение среди сверстников, непостоянен и ненадежен в человеческих отношениях.
</t>
    </r>
    <r>
      <rPr>
        <i/>
        <sz val="10"/>
        <color theme="1"/>
        <rFont val="Calibri"/>
        <family val="2"/>
        <charset val="204"/>
        <scheme val="minor"/>
      </rPr>
      <t>Шизоидный тип</t>
    </r>
    <r>
      <rPr>
        <sz val="10"/>
        <color theme="1"/>
        <rFont val="Calibri"/>
        <family val="2"/>
        <charset val="204"/>
        <scheme val="minor"/>
      </rPr>
      <t xml:space="preserve">. Характеризуется замкнутостью и неумением понимать состояние других людей, испытывает трудности в установлении нормальных отношений с людьми, часто уходит в себя, в свой недоступный другим людям внутренний мир, в мир фантазий и грез.
</t>
    </r>
    <r>
      <rPr>
        <i/>
        <sz val="10"/>
        <color theme="1"/>
        <rFont val="Calibri"/>
        <family val="2"/>
        <charset val="204"/>
        <scheme val="minor"/>
      </rPr>
      <t>Эмоционально-лабильный тип</t>
    </r>
    <r>
      <rPr>
        <sz val="10"/>
        <color theme="1"/>
        <rFont val="Calibri"/>
        <family val="2"/>
        <charset val="204"/>
        <scheme val="minor"/>
      </rPr>
      <t>. Характеризуется крайней непредсказуемостью настроения. Сон, аппетит, работоспособность и общительность зависят от настроения. Высокочувствителен к отношениям людей.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</si>
</sst>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6"/>
      <color rgb="FF000000"/>
      <name val="Cambria"/>
      <family val="1"/>
      <charset val="204"/>
    </font>
    <font>
      <sz val="20"/>
      <color rgb="FFFF0000"/>
      <name val="Cambria"/>
      <family val="1"/>
      <charset val="204"/>
    </font>
    <font>
      <sz val="1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2"/>
      <color rgb="FF003399"/>
      <name val="Eskal Font4You"/>
      <charset val="204"/>
    </font>
    <font>
      <sz val="16"/>
      <color theme="1"/>
      <name val="Times New Roman"/>
      <family val="1"/>
      <charset val="204"/>
    </font>
    <font>
      <sz val="20"/>
      <color theme="1"/>
      <name val="Calibri"/>
      <family val="2"/>
      <scheme val="minor"/>
    </font>
    <font>
      <b/>
      <i/>
      <sz val="16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  <font>
      <i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F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Border="1"/>
    <xf numFmtId="0" fontId="11" fillId="0" borderId="1" xfId="0" applyFont="1" applyFill="1" applyBorder="1" applyAlignment="1">
      <alignment horizontal="left" vertical="center"/>
    </xf>
    <xf numFmtId="0" fontId="0" fillId="0" borderId="0" xfId="0" applyBorder="1" applyAlignment="1"/>
    <xf numFmtId="0" fontId="13" fillId="0" borderId="0" xfId="0" applyFont="1" applyFill="1" applyBorder="1" applyAlignment="1">
      <alignment vertical="center"/>
    </xf>
    <xf numFmtId="0" fontId="0" fillId="0" borderId="0" xfId="0" applyFill="1" applyBorder="1"/>
    <xf numFmtId="0" fontId="11" fillId="0" borderId="1" xfId="0" applyFont="1" applyFill="1" applyBorder="1" applyAlignment="1">
      <alignment horizontal="center" vertical="center"/>
    </xf>
    <xf numFmtId="0" fontId="14" fillId="0" borderId="0" xfId="0" applyFont="1" applyFill="1" applyBorder="1" applyAlignment="1"/>
    <xf numFmtId="0" fontId="12" fillId="0" borderId="1" xfId="0" applyFont="1" applyFill="1" applyBorder="1" applyAlignment="1">
      <alignment horizontal="center" vertical="center"/>
    </xf>
    <xf numFmtId="0" fontId="0" fillId="0" borderId="0" xfId="0" applyFill="1"/>
    <xf numFmtId="0" fontId="17" fillId="0" borderId="0" xfId="0" applyFont="1" applyAlignment="1">
      <alignment vertical="center"/>
    </xf>
    <xf numFmtId="0" fontId="0" fillId="0" borderId="0" xfId="0" applyProtection="1"/>
    <xf numFmtId="0" fontId="3" fillId="0" borderId="0" xfId="0" applyFont="1" applyFill="1" applyBorder="1" applyAlignment="1" applyProtection="1">
      <alignment horizontal="center" vertical="center" wrapText="1"/>
    </xf>
    <xf numFmtId="0" fontId="0" fillId="0" borderId="0" xfId="0" applyFill="1" applyProtection="1"/>
    <xf numFmtId="0" fontId="18" fillId="0" borderId="0" xfId="0" applyFont="1" applyFill="1" applyBorder="1" applyAlignment="1" applyProtection="1">
      <alignment horizontal="center" vertical="center"/>
    </xf>
    <xf numFmtId="0" fontId="1" fillId="4" borderId="1" xfId="0" applyFont="1" applyFill="1" applyBorder="1" applyAlignment="1" applyProtection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26" fillId="0" borderId="0" xfId="0" applyFont="1" applyFill="1" applyBorder="1" applyAlignment="1"/>
    <xf numFmtId="0" fontId="6" fillId="0" borderId="0" xfId="0" applyFont="1"/>
    <xf numFmtId="0" fontId="21" fillId="0" borderId="1" xfId="0" applyFont="1" applyFill="1" applyBorder="1" applyAlignment="1">
      <alignment horizontal="center" vertical="center"/>
    </xf>
    <xf numFmtId="0" fontId="6" fillId="0" borderId="0" xfId="0" applyFont="1" applyFill="1"/>
    <xf numFmtId="0" fontId="22" fillId="0" borderId="1" xfId="0" applyFont="1" applyFill="1" applyBorder="1" applyAlignment="1">
      <alignment horizontal="left" vertical="center"/>
    </xf>
    <xf numFmtId="0" fontId="6" fillId="0" borderId="0" xfId="0" applyFont="1" applyBorder="1" applyAlignment="1"/>
    <xf numFmtId="0" fontId="27" fillId="0" borderId="0" xfId="0" applyFont="1" applyFill="1" applyBorder="1" applyAlignment="1">
      <alignment vertical="center"/>
    </xf>
    <xf numFmtId="0" fontId="19" fillId="5" borderId="1" xfId="0" applyNumberFormat="1" applyFont="1" applyFill="1" applyBorder="1" applyAlignment="1" applyProtection="1">
      <alignment horizontal="center" vertical="center"/>
      <protection locked="0"/>
    </xf>
    <xf numFmtId="0" fontId="4" fillId="5" borderId="1" xfId="0" applyFont="1" applyFill="1" applyBorder="1" applyAlignment="1" applyProtection="1">
      <alignment horizontal="center" vertical="center" wrapText="1"/>
    </xf>
    <xf numFmtId="0" fontId="7" fillId="5" borderId="1" xfId="0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 applyProtection="1">
      <alignment horizontal="left" vertical="top"/>
    </xf>
    <xf numFmtId="0" fontId="3" fillId="0" borderId="1" xfId="0" applyFont="1" applyBorder="1" applyAlignment="1" applyProtection="1">
      <alignment horizontal="center" vertical="center"/>
      <protection locked="0"/>
    </xf>
    <xf numFmtId="0" fontId="16" fillId="0" borderId="5" xfId="0" applyFont="1" applyBorder="1" applyAlignment="1">
      <alignment horizontal="right" vertical="center"/>
    </xf>
    <xf numFmtId="0" fontId="16" fillId="0" borderId="0" xfId="0" applyFont="1" applyAlignment="1">
      <alignment horizontal="right" vertical="center"/>
    </xf>
    <xf numFmtId="0" fontId="15" fillId="0" borderId="3" xfId="0" applyFont="1" applyBorder="1" applyAlignment="1">
      <alignment horizontal="left" vertical="center"/>
    </xf>
    <xf numFmtId="0" fontId="20" fillId="0" borderId="2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 indent="1"/>
    </xf>
    <xf numFmtId="0" fontId="12" fillId="0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0" fontId="12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left" vertical="center" indent="1"/>
    </xf>
    <xf numFmtId="14" fontId="21" fillId="0" borderId="0" xfId="0" applyNumberFormat="1" applyFont="1" applyBorder="1" applyAlignment="1">
      <alignment horizontal="right" vertical="center"/>
    </xf>
    <xf numFmtId="0" fontId="21" fillId="0" borderId="2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3" fillId="0" borderId="0" xfId="0" applyFont="1" applyBorder="1" applyAlignment="1">
      <alignment horizontal="left" vertical="center" wrapText="1" shrinkToFit="1"/>
    </xf>
    <xf numFmtId="0" fontId="23" fillId="0" borderId="0" xfId="0" applyFont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/>
    </xf>
    <xf numFmtId="0" fontId="19" fillId="6" borderId="1" xfId="0" applyFont="1" applyFill="1" applyBorder="1" applyAlignment="1">
      <alignment horizontal="left" vertical="center" shrinkToFit="1"/>
    </xf>
    <xf numFmtId="0" fontId="19" fillId="3" borderId="1" xfId="0" applyFont="1" applyFill="1" applyBorder="1" applyAlignment="1">
      <alignment horizontal="left" vertical="center" shrinkToFit="1"/>
    </xf>
  </cellXfs>
  <cellStyles count="1">
    <cellStyle name="Обычный" xfId="0" builtinId="0"/>
  </cellStyles>
  <dxfs count="18">
    <dxf>
      <font>
        <color theme="0"/>
      </font>
    </dxf>
    <dxf>
      <font>
        <color theme="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39994506668294322"/>
        </patternFill>
      </fill>
    </dxf>
    <dxf>
      <fill>
        <patternFill>
          <bgColor rgb="FF92D050"/>
        </patternFill>
      </fill>
    </dxf>
    <dxf>
      <font>
        <b val="0"/>
        <i val="0"/>
        <color auto="1"/>
      </font>
      <fill>
        <patternFill>
          <bgColor rgb="FF92D05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microsoft.com/office/2006/relationships/vbaProject" Target="vbaProject.bin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ctrlProps/ctrlProp3.xml><?xml version="1.0" encoding="utf-8"?>
<formControlPr xmlns="http://schemas.microsoft.com/office/spreadsheetml/2009/9/main" objectType="Button" lockText="1"/>
</file>

<file path=xl/ctrlProps/ctrlProp4.xml><?xml version="1.0" encoding="utf-8"?>
<formControlPr xmlns="http://schemas.microsoft.com/office/spreadsheetml/2009/9/main" objectType="Button" lockText="1"/>
</file>

<file path=xl/ctrlProps/ctrlProp5.xml><?xml version="1.0" encoding="utf-8"?>
<formControlPr xmlns="http://schemas.microsoft.com/office/spreadsheetml/2009/9/main" objectType="Button" lockText="1"/>
</file>

<file path=xl/ctrlProps/ctrlProp6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1</xdr:row>
          <xdr:rowOff>171450</xdr:rowOff>
        </xdr:from>
        <xdr:to>
          <xdr:col>13</xdr:col>
          <xdr:colOff>428625</xdr:colOff>
          <xdr:row>5</xdr:row>
          <xdr:rowOff>9525</xdr:rowOff>
        </xdr:to>
        <xdr:sp macro="" textlink="">
          <xdr:nvSpPr>
            <xdr:cNvPr id="5121" name="Button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US" sz="1600" b="1" i="0" u="none" strike="noStrike" baseline="0">
                  <a:solidFill>
                    <a:srgbClr val="000000"/>
                  </a:solidFill>
                  <a:latin typeface="Cambria"/>
                </a:rPr>
                <a:t>Сохранить в PDF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7</xdr:row>
          <xdr:rowOff>123825</xdr:rowOff>
        </xdr:from>
        <xdr:to>
          <xdr:col>13</xdr:col>
          <xdr:colOff>428625</xdr:colOff>
          <xdr:row>9</xdr:row>
          <xdr:rowOff>142875</xdr:rowOff>
        </xdr:to>
        <xdr:sp macro="" textlink="">
          <xdr:nvSpPr>
            <xdr:cNvPr id="5122" name="Button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US" sz="1600" b="1" i="0" u="none" strike="noStrike" baseline="0">
                  <a:solidFill>
                    <a:srgbClr val="000000"/>
                  </a:solidFill>
                  <a:latin typeface="Cambria"/>
                </a:rPr>
                <a:t>Отправить на печать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12</xdr:row>
          <xdr:rowOff>28575</xdr:rowOff>
        </xdr:from>
        <xdr:to>
          <xdr:col>13</xdr:col>
          <xdr:colOff>428625</xdr:colOff>
          <xdr:row>14</xdr:row>
          <xdr:rowOff>57150</xdr:rowOff>
        </xdr:to>
        <xdr:sp macro="" textlink="">
          <xdr:nvSpPr>
            <xdr:cNvPr id="5123" name="Button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45720" tIns="36576" rIns="45720" bIns="36576" anchor="ctr" upright="1"/>
            <a:lstStyle/>
            <a:p>
              <a:pPr algn="ctr" rtl="0">
                <a:defRPr sz="1000"/>
              </a:pPr>
              <a:r>
                <a:rPr lang="en-US" sz="2000" b="0" i="0" u="none" strike="noStrike" baseline="0">
                  <a:solidFill>
                    <a:srgbClr val="FF0000"/>
                  </a:solidFill>
                  <a:latin typeface="Cambria"/>
                </a:rPr>
                <a:t>Очистить данные данные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1</xdr:row>
          <xdr:rowOff>171450</xdr:rowOff>
        </xdr:from>
        <xdr:to>
          <xdr:col>13</xdr:col>
          <xdr:colOff>428625</xdr:colOff>
          <xdr:row>4</xdr:row>
          <xdr:rowOff>9525</xdr:rowOff>
        </xdr:to>
        <xdr:sp macro="" textlink="">
          <xdr:nvSpPr>
            <xdr:cNvPr id="3073" name="Button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US" sz="1600" b="1" i="0" u="none" strike="noStrike" baseline="0">
                  <a:solidFill>
                    <a:srgbClr val="000000"/>
                  </a:solidFill>
                  <a:latin typeface="Cambria"/>
                </a:rPr>
                <a:t>Сохранить в PDF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6</xdr:row>
          <xdr:rowOff>123825</xdr:rowOff>
        </xdr:from>
        <xdr:to>
          <xdr:col>13</xdr:col>
          <xdr:colOff>428625</xdr:colOff>
          <xdr:row>9</xdr:row>
          <xdr:rowOff>142875</xdr:rowOff>
        </xdr:to>
        <xdr:sp macro="" textlink="">
          <xdr:nvSpPr>
            <xdr:cNvPr id="3074" name="Button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US" sz="1600" b="1" i="0" u="none" strike="noStrike" baseline="0">
                  <a:solidFill>
                    <a:srgbClr val="000000"/>
                  </a:solidFill>
                  <a:latin typeface="Cambria"/>
                </a:rPr>
                <a:t>Отправить на печать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12</xdr:row>
          <xdr:rowOff>28575</xdr:rowOff>
        </xdr:from>
        <xdr:to>
          <xdr:col>13</xdr:col>
          <xdr:colOff>428625</xdr:colOff>
          <xdr:row>15</xdr:row>
          <xdr:rowOff>38100</xdr:rowOff>
        </xdr:to>
        <xdr:sp macro="" textlink="">
          <xdr:nvSpPr>
            <xdr:cNvPr id="3075" name="Button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45720" tIns="36576" rIns="45720" bIns="36576" anchor="ctr" upright="1"/>
            <a:lstStyle/>
            <a:p>
              <a:pPr algn="ctr" rtl="0">
                <a:defRPr sz="1000"/>
              </a:pPr>
              <a:r>
                <a:rPr lang="en-US" sz="2000" b="0" i="0" u="none" strike="noStrike" baseline="0">
                  <a:solidFill>
                    <a:srgbClr val="FF0000"/>
                  </a:solidFill>
                  <a:latin typeface="Cambria"/>
                </a:rPr>
                <a:t>Очистить данные данные</a:t>
              </a:r>
            </a:p>
          </xdr:txBody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6.xml"/><Relationship Id="rId5" Type="http://schemas.openxmlformats.org/officeDocument/2006/relationships/ctrlProp" Target="../ctrlProps/ctrlProp5.xml"/><Relationship Id="rId4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H82"/>
  <sheetViews>
    <sheetView showGridLines="0" showRowColHeaders="0" tabSelected="1" zoomScaleNormal="100" workbookViewId="0">
      <selection activeCell="D2" sqref="D2:I2"/>
    </sheetView>
  </sheetViews>
  <sheetFormatPr defaultRowHeight="15"/>
  <cols>
    <col min="1" max="1" width="4.7109375" customWidth="1"/>
    <col min="12" max="12" width="12.5703125" customWidth="1"/>
    <col min="15" max="15" width="10.7109375" customWidth="1"/>
    <col min="16" max="16" width="6.28515625" customWidth="1"/>
    <col min="17" max="17" width="6.140625" customWidth="1"/>
    <col min="24" max="24" width="9.140625" hidden="1" customWidth="1"/>
    <col min="32" max="34" width="0" hidden="1" customWidth="1"/>
  </cols>
  <sheetData>
    <row r="1" spans="1:34" ht="15" customHeight="1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G1">
        <v>10</v>
      </c>
      <c r="AH1" t="s">
        <v>104</v>
      </c>
    </row>
    <row r="2" spans="1:34" ht="19.5" customHeight="1">
      <c r="A2" s="32" t="s">
        <v>103</v>
      </c>
      <c r="B2" s="32"/>
      <c r="C2" s="32"/>
      <c r="D2" s="33"/>
      <c r="E2" s="33"/>
      <c r="F2" s="33"/>
      <c r="G2" s="33"/>
      <c r="H2" s="33"/>
      <c r="I2" s="33"/>
      <c r="K2" s="32" t="s">
        <v>109</v>
      </c>
      <c r="L2" s="32"/>
      <c r="M2" s="33"/>
      <c r="N2" s="33"/>
      <c r="O2" s="33"/>
      <c r="P2" s="33"/>
      <c r="Q2" s="16"/>
      <c r="R2" s="16"/>
      <c r="S2" s="16"/>
      <c r="T2" s="16"/>
      <c r="U2" s="16"/>
      <c r="V2" s="16"/>
      <c r="W2" s="16"/>
      <c r="X2" s="16"/>
      <c r="Y2" s="16"/>
      <c r="Z2" s="16"/>
      <c r="AG2">
        <v>11</v>
      </c>
      <c r="AH2" t="s">
        <v>105</v>
      </c>
    </row>
    <row r="3" spans="1:34"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G3">
        <v>13</v>
      </c>
    </row>
    <row r="4" spans="1:34" ht="23.25" customHeight="1">
      <c r="A4" s="30" t="s">
        <v>108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16"/>
      <c r="R4" s="16"/>
      <c r="S4" s="16"/>
      <c r="T4" s="16"/>
      <c r="U4" s="16"/>
      <c r="V4" s="16"/>
      <c r="W4" s="16"/>
      <c r="X4" s="16"/>
      <c r="Y4" s="16"/>
      <c r="Z4" s="16"/>
      <c r="AF4" t="s">
        <v>106</v>
      </c>
      <c r="AG4">
        <v>14</v>
      </c>
    </row>
    <row r="5" spans="1:34" ht="18" customHeight="1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16"/>
      <c r="R5" s="16"/>
      <c r="S5" s="16"/>
      <c r="T5" s="16"/>
      <c r="U5" s="16"/>
      <c r="V5" s="16"/>
      <c r="W5" s="16"/>
      <c r="X5" s="16"/>
      <c r="Y5" s="16"/>
      <c r="Z5" s="16"/>
      <c r="AF5" t="s">
        <v>107</v>
      </c>
      <c r="AG5">
        <v>15</v>
      </c>
    </row>
    <row r="6" spans="1:34" ht="22.5" customHeight="1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16"/>
      <c r="R6" s="16"/>
      <c r="S6" s="16"/>
      <c r="T6" s="16"/>
      <c r="U6" s="16"/>
      <c r="V6" s="16"/>
      <c r="W6" s="16"/>
      <c r="X6" s="16"/>
      <c r="Y6" s="16"/>
      <c r="Z6" s="16"/>
      <c r="AG6">
        <v>16</v>
      </c>
    </row>
    <row r="7" spans="1:34" ht="20.25" customHeight="1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16"/>
      <c r="R7" s="16"/>
      <c r="S7" s="16"/>
      <c r="T7" s="16"/>
      <c r="U7" s="16"/>
      <c r="V7" s="16"/>
      <c r="W7" s="16"/>
      <c r="X7" s="16" t="s">
        <v>94</v>
      </c>
      <c r="Y7" s="16"/>
      <c r="Z7" s="16"/>
    </row>
    <row r="8" spans="1:34" s="16" customFormat="1" ht="18.75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8"/>
      <c r="Q8" s="19"/>
      <c r="R8" s="19"/>
      <c r="S8" s="19"/>
      <c r="T8" s="19"/>
      <c r="X8" s="16" t="s">
        <v>95</v>
      </c>
    </row>
    <row r="9" spans="1:34" ht="24" customHeight="1">
      <c r="A9" s="20">
        <v>1</v>
      </c>
      <c r="B9" s="57" t="s">
        <v>0</v>
      </c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29"/>
      <c r="P9" s="29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34" ht="24" customHeight="1">
      <c r="A10" s="20">
        <v>2</v>
      </c>
      <c r="B10" s="56" t="s">
        <v>1</v>
      </c>
      <c r="C10" s="56" t="s">
        <v>1</v>
      </c>
      <c r="D10" s="56" t="s">
        <v>1</v>
      </c>
      <c r="E10" s="56" t="s">
        <v>1</v>
      </c>
      <c r="F10" s="56" t="s">
        <v>1</v>
      </c>
      <c r="G10" s="56" t="s">
        <v>1</v>
      </c>
      <c r="H10" s="56" t="s">
        <v>1</v>
      </c>
      <c r="I10" s="56" t="s">
        <v>1</v>
      </c>
      <c r="J10" s="56" t="s">
        <v>1</v>
      </c>
      <c r="K10" s="56" t="s">
        <v>1</v>
      </c>
      <c r="L10" s="56" t="s">
        <v>1</v>
      </c>
      <c r="M10" s="56" t="s">
        <v>1</v>
      </c>
      <c r="N10" s="56" t="s">
        <v>1</v>
      </c>
      <c r="O10" s="29"/>
      <c r="P10" s="29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34" ht="24" customHeight="1">
      <c r="A11" s="20">
        <v>3</v>
      </c>
      <c r="B11" s="57" t="s">
        <v>2</v>
      </c>
      <c r="C11" s="57" t="s">
        <v>2</v>
      </c>
      <c r="D11" s="57" t="s">
        <v>2</v>
      </c>
      <c r="E11" s="57" t="s">
        <v>2</v>
      </c>
      <c r="F11" s="57" t="s">
        <v>2</v>
      </c>
      <c r="G11" s="57" t="s">
        <v>2</v>
      </c>
      <c r="H11" s="57" t="s">
        <v>2</v>
      </c>
      <c r="I11" s="57" t="s">
        <v>2</v>
      </c>
      <c r="J11" s="57" t="s">
        <v>2</v>
      </c>
      <c r="K11" s="57" t="s">
        <v>2</v>
      </c>
      <c r="L11" s="57" t="s">
        <v>2</v>
      </c>
      <c r="M11" s="57" t="s">
        <v>2</v>
      </c>
      <c r="N11" s="57" t="s">
        <v>2</v>
      </c>
      <c r="O11" s="29"/>
      <c r="P11" s="29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34" ht="24" customHeight="1">
      <c r="A12" s="20">
        <v>4</v>
      </c>
      <c r="B12" s="56" t="s">
        <v>3</v>
      </c>
      <c r="C12" s="56" t="s">
        <v>3</v>
      </c>
      <c r="D12" s="56" t="s">
        <v>3</v>
      </c>
      <c r="E12" s="56" t="s">
        <v>3</v>
      </c>
      <c r="F12" s="56" t="s">
        <v>3</v>
      </c>
      <c r="G12" s="56" t="s">
        <v>3</v>
      </c>
      <c r="H12" s="56" t="s">
        <v>3</v>
      </c>
      <c r="I12" s="56" t="s">
        <v>3</v>
      </c>
      <c r="J12" s="56" t="s">
        <v>3</v>
      </c>
      <c r="K12" s="56" t="s">
        <v>3</v>
      </c>
      <c r="L12" s="56" t="s">
        <v>3</v>
      </c>
      <c r="M12" s="56" t="s">
        <v>3</v>
      </c>
      <c r="N12" s="56" t="s">
        <v>3</v>
      </c>
      <c r="O12" s="29"/>
      <c r="P12" s="29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 spans="1:34" ht="24" customHeight="1">
      <c r="A13" s="20">
        <v>5</v>
      </c>
      <c r="B13" s="57" t="s">
        <v>4</v>
      </c>
      <c r="C13" s="57" t="s">
        <v>4</v>
      </c>
      <c r="D13" s="57" t="s">
        <v>4</v>
      </c>
      <c r="E13" s="57" t="s">
        <v>4</v>
      </c>
      <c r="F13" s="57" t="s">
        <v>4</v>
      </c>
      <c r="G13" s="57" t="s">
        <v>4</v>
      </c>
      <c r="H13" s="57" t="s">
        <v>4</v>
      </c>
      <c r="I13" s="57" t="s">
        <v>4</v>
      </c>
      <c r="J13" s="57" t="s">
        <v>4</v>
      </c>
      <c r="K13" s="57" t="s">
        <v>4</v>
      </c>
      <c r="L13" s="57" t="s">
        <v>4</v>
      </c>
      <c r="M13" s="57" t="s">
        <v>4</v>
      </c>
      <c r="N13" s="57" t="s">
        <v>4</v>
      </c>
      <c r="O13" s="29"/>
      <c r="P13" s="29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34" ht="24" customHeight="1">
      <c r="A14" s="20">
        <v>6</v>
      </c>
      <c r="B14" s="56" t="s">
        <v>5</v>
      </c>
      <c r="C14" s="56" t="s">
        <v>5</v>
      </c>
      <c r="D14" s="56" t="s">
        <v>5</v>
      </c>
      <c r="E14" s="56" t="s">
        <v>5</v>
      </c>
      <c r="F14" s="56" t="s">
        <v>5</v>
      </c>
      <c r="G14" s="56" t="s">
        <v>5</v>
      </c>
      <c r="H14" s="56" t="s">
        <v>5</v>
      </c>
      <c r="I14" s="56" t="s">
        <v>5</v>
      </c>
      <c r="J14" s="56" t="s">
        <v>5</v>
      </c>
      <c r="K14" s="56" t="s">
        <v>5</v>
      </c>
      <c r="L14" s="56" t="s">
        <v>5</v>
      </c>
      <c r="M14" s="56" t="s">
        <v>5</v>
      </c>
      <c r="N14" s="56" t="s">
        <v>5</v>
      </c>
      <c r="O14" s="29"/>
      <c r="P14" s="29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34" ht="24" customHeight="1">
      <c r="A15" s="20">
        <v>7</v>
      </c>
      <c r="B15" s="57" t="s">
        <v>6</v>
      </c>
      <c r="C15" s="57" t="s">
        <v>6</v>
      </c>
      <c r="D15" s="57" t="s">
        <v>6</v>
      </c>
      <c r="E15" s="57" t="s">
        <v>6</v>
      </c>
      <c r="F15" s="57" t="s">
        <v>6</v>
      </c>
      <c r="G15" s="57" t="s">
        <v>6</v>
      </c>
      <c r="H15" s="57" t="s">
        <v>6</v>
      </c>
      <c r="I15" s="57" t="s">
        <v>6</v>
      </c>
      <c r="J15" s="57" t="s">
        <v>6</v>
      </c>
      <c r="K15" s="57" t="s">
        <v>6</v>
      </c>
      <c r="L15" s="57" t="s">
        <v>6</v>
      </c>
      <c r="M15" s="57" t="s">
        <v>6</v>
      </c>
      <c r="N15" s="57" t="s">
        <v>6</v>
      </c>
      <c r="O15" s="29"/>
      <c r="P15" s="29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34" ht="24" customHeight="1">
      <c r="A16" s="20">
        <v>8</v>
      </c>
      <c r="B16" s="56" t="s">
        <v>7</v>
      </c>
      <c r="C16" s="56" t="s">
        <v>7</v>
      </c>
      <c r="D16" s="56" t="s">
        <v>7</v>
      </c>
      <c r="E16" s="56" t="s">
        <v>7</v>
      </c>
      <c r="F16" s="56" t="s">
        <v>7</v>
      </c>
      <c r="G16" s="56" t="s">
        <v>7</v>
      </c>
      <c r="H16" s="56" t="s">
        <v>7</v>
      </c>
      <c r="I16" s="56" t="s">
        <v>7</v>
      </c>
      <c r="J16" s="56" t="s">
        <v>7</v>
      </c>
      <c r="K16" s="56" t="s">
        <v>7</v>
      </c>
      <c r="L16" s="56" t="s">
        <v>7</v>
      </c>
      <c r="M16" s="56" t="s">
        <v>7</v>
      </c>
      <c r="N16" s="56" t="s">
        <v>7</v>
      </c>
      <c r="O16" s="29"/>
      <c r="P16" s="29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ht="24" customHeight="1">
      <c r="A17" s="20">
        <v>9</v>
      </c>
      <c r="B17" s="57" t="s">
        <v>8</v>
      </c>
      <c r="C17" s="57" t="s">
        <v>8</v>
      </c>
      <c r="D17" s="57" t="s">
        <v>8</v>
      </c>
      <c r="E17" s="57" t="s">
        <v>8</v>
      </c>
      <c r="F17" s="57" t="s">
        <v>8</v>
      </c>
      <c r="G17" s="57" t="s">
        <v>8</v>
      </c>
      <c r="H17" s="57" t="s">
        <v>8</v>
      </c>
      <c r="I17" s="57" t="s">
        <v>8</v>
      </c>
      <c r="J17" s="57" t="s">
        <v>8</v>
      </c>
      <c r="K17" s="57" t="s">
        <v>8</v>
      </c>
      <c r="L17" s="57" t="s">
        <v>8</v>
      </c>
      <c r="M17" s="57" t="s">
        <v>8</v>
      </c>
      <c r="N17" s="57" t="s">
        <v>8</v>
      </c>
      <c r="O17" s="29"/>
      <c r="P17" s="29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ht="24" customHeight="1">
      <c r="A18" s="20">
        <v>10</v>
      </c>
      <c r="B18" s="56" t="s">
        <v>9</v>
      </c>
      <c r="C18" s="56" t="s">
        <v>9</v>
      </c>
      <c r="D18" s="56" t="s">
        <v>9</v>
      </c>
      <c r="E18" s="56" t="s">
        <v>9</v>
      </c>
      <c r="F18" s="56" t="s">
        <v>9</v>
      </c>
      <c r="G18" s="56" t="s">
        <v>9</v>
      </c>
      <c r="H18" s="56" t="s">
        <v>9</v>
      </c>
      <c r="I18" s="56" t="s">
        <v>9</v>
      </c>
      <c r="J18" s="56" t="s">
        <v>9</v>
      </c>
      <c r="K18" s="56" t="s">
        <v>9</v>
      </c>
      <c r="L18" s="56" t="s">
        <v>9</v>
      </c>
      <c r="M18" s="56" t="s">
        <v>9</v>
      </c>
      <c r="N18" s="56" t="s">
        <v>9</v>
      </c>
      <c r="O18" s="29"/>
      <c r="P18" s="29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ht="24" customHeight="1">
      <c r="A19" s="20">
        <v>11</v>
      </c>
      <c r="B19" s="57" t="s">
        <v>11</v>
      </c>
      <c r="C19" s="57" t="s">
        <v>11</v>
      </c>
      <c r="D19" s="57" t="s">
        <v>11</v>
      </c>
      <c r="E19" s="57" t="s">
        <v>11</v>
      </c>
      <c r="F19" s="57" t="s">
        <v>11</v>
      </c>
      <c r="G19" s="57" t="s">
        <v>11</v>
      </c>
      <c r="H19" s="57" t="s">
        <v>11</v>
      </c>
      <c r="I19" s="57" t="s">
        <v>11</v>
      </c>
      <c r="J19" s="57" t="s">
        <v>11</v>
      </c>
      <c r="K19" s="57" t="s">
        <v>11</v>
      </c>
      <c r="L19" s="57" t="s">
        <v>11</v>
      </c>
      <c r="M19" s="57" t="s">
        <v>11</v>
      </c>
      <c r="N19" s="57" t="s">
        <v>11</v>
      </c>
      <c r="O19" s="29"/>
      <c r="P19" s="29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 spans="1:26" ht="24" customHeight="1">
      <c r="A20" s="20">
        <v>12</v>
      </c>
      <c r="B20" s="56" t="s">
        <v>10</v>
      </c>
      <c r="C20" s="56" t="s">
        <v>10</v>
      </c>
      <c r="D20" s="56" t="s">
        <v>10</v>
      </c>
      <c r="E20" s="56" t="s">
        <v>10</v>
      </c>
      <c r="F20" s="56" t="s">
        <v>10</v>
      </c>
      <c r="G20" s="56" t="s">
        <v>10</v>
      </c>
      <c r="H20" s="56" t="s">
        <v>10</v>
      </c>
      <c r="I20" s="56" t="s">
        <v>10</v>
      </c>
      <c r="J20" s="56" t="s">
        <v>10</v>
      </c>
      <c r="K20" s="56" t="s">
        <v>10</v>
      </c>
      <c r="L20" s="56" t="s">
        <v>10</v>
      </c>
      <c r="M20" s="56" t="s">
        <v>10</v>
      </c>
      <c r="N20" s="56" t="s">
        <v>10</v>
      </c>
      <c r="O20" s="29"/>
      <c r="P20" s="29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ht="24" customHeight="1">
      <c r="A21" s="20">
        <v>13</v>
      </c>
      <c r="B21" s="57" t="s">
        <v>12</v>
      </c>
      <c r="C21" s="57" t="s">
        <v>12</v>
      </c>
      <c r="D21" s="57" t="s">
        <v>12</v>
      </c>
      <c r="E21" s="57" t="s">
        <v>12</v>
      </c>
      <c r="F21" s="57" t="s">
        <v>12</v>
      </c>
      <c r="G21" s="57" t="s">
        <v>12</v>
      </c>
      <c r="H21" s="57" t="s">
        <v>12</v>
      </c>
      <c r="I21" s="57" t="s">
        <v>12</v>
      </c>
      <c r="J21" s="57" t="s">
        <v>12</v>
      </c>
      <c r="K21" s="57" t="s">
        <v>12</v>
      </c>
      <c r="L21" s="57" t="s">
        <v>12</v>
      </c>
      <c r="M21" s="57" t="s">
        <v>12</v>
      </c>
      <c r="N21" s="57" t="s">
        <v>12</v>
      </c>
      <c r="O21" s="29"/>
      <c r="P21" s="29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24" customHeight="1">
      <c r="A22" s="20">
        <v>14</v>
      </c>
      <c r="B22" s="56" t="s">
        <v>13</v>
      </c>
      <c r="C22" s="56" t="s">
        <v>13</v>
      </c>
      <c r="D22" s="56" t="s">
        <v>13</v>
      </c>
      <c r="E22" s="56" t="s">
        <v>13</v>
      </c>
      <c r="F22" s="56" t="s">
        <v>13</v>
      </c>
      <c r="G22" s="56" t="s">
        <v>13</v>
      </c>
      <c r="H22" s="56" t="s">
        <v>13</v>
      </c>
      <c r="I22" s="56" t="s">
        <v>13</v>
      </c>
      <c r="J22" s="56" t="s">
        <v>13</v>
      </c>
      <c r="K22" s="56" t="s">
        <v>13</v>
      </c>
      <c r="L22" s="56" t="s">
        <v>13</v>
      </c>
      <c r="M22" s="56" t="s">
        <v>13</v>
      </c>
      <c r="N22" s="56" t="s">
        <v>13</v>
      </c>
      <c r="O22" s="29"/>
      <c r="P22" s="29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24" customHeight="1">
      <c r="A23" s="20">
        <v>15</v>
      </c>
      <c r="B23" s="57" t="s">
        <v>14</v>
      </c>
      <c r="C23" s="57" t="s">
        <v>14</v>
      </c>
      <c r="D23" s="57" t="s">
        <v>14</v>
      </c>
      <c r="E23" s="57" t="s">
        <v>14</v>
      </c>
      <c r="F23" s="57" t="s">
        <v>14</v>
      </c>
      <c r="G23" s="57" t="s">
        <v>14</v>
      </c>
      <c r="H23" s="57" t="s">
        <v>14</v>
      </c>
      <c r="I23" s="57" t="s">
        <v>14</v>
      </c>
      <c r="J23" s="57" t="s">
        <v>14</v>
      </c>
      <c r="K23" s="57" t="s">
        <v>14</v>
      </c>
      <c r="L23" s="57" t="s">
        <v>14</v>
      </c>
      <c r="M23" s="57" t="s">
        <v>14</v>
      </c>
      <c r="N23" s="57" t="s">
        <v>14</v>
      </c>
      <c r="O23" s="29"/>
      <c r="P23" s="29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spans="1:26" ht="24" customHeight="1">
      <c r="A24" s="20">
        <v>16</v>
      </c>
      <c r="B24" s="56" t="s">
        <v>15</v>
      </c>
      <c r="C24" s="56" t="s">
        <v>15</v>
      </c>
      <c r="D24" s="56" t="s">
        <v>15</v>
      </c>
      <c r="E24" s="56" t="s">
        <v>15</v>
      </c>
      <c r="F24" s="56" t="s">
        <v>15</v>
      </c>
      <c r="G24" s="56" t="s">
        <v>15</v>
      </c>
      <c r="H24" s="56" t="s">
        <v>15</v>
      </c>
      <c r="I24" s="56" t="s">
        <v>15</v>
      </c>
      <c r="J24" s="56" t="s">
        <v>15</v>
      </c>
      <c r="K24" s="56" t="s">
        <v>15</v>
      </c>
      <c r="L24" s="56" t="s">
        <v>15</v>
      </c>
      <c r="M24" s="56" t="s">
        <v>15</v>
      </c>
      <c r="N24" s="56" t="s">
        <v>15</v>
      </c>
      <c r="O24" s="29"/>
      <c r="P24" s="29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24" customHeight="1">
      <c r="A25" s="20">
        <v>17</v>
      </c>
      <c r="B25" s="57" t="s">
        <v>16</v>
      </c>
      <c r="C25" s="57" t="s">
        <v>16</v>
      </c>
      <c r="D25" s="57" t="s">
        <v>16</v>
      </c>
      <c r="E25" s="57" t="s">
        <v>16</v>
      </c>
      <c r="F25" s="57" t="s">
        <v>16</v>
      </c>
      <c r="G25" s="57" t="s">
        <v>16</v>
      </c>
      <c r="H25" s="57" t="s">
        <v>16</v>
      </c>
      <c r="I25" s="57" t="s">
        <v>16</v>
      </c>
      <c r="J25" s="57" t="s">
        <v>16</v>
      </c>
      <c r="K25" s="57" t="s">
        <v>16</v>
      </c>
      <c r="L25" s="57" t="s">
        <v>16</v>
      </c>
      <c r="M25" s="57" t="s">
        <v>16</v>
      </c>
      <c r="N25" s="57" t="s">
        <v>16</v>
      </c>
      <c r="O25" s="29"/>
      <c r="P25" s="29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24" customHeight="1">
      <c r="A26" s="20">
        <v>18</v>
      </c>
      <c r="B26" s="56" t="s">
        <v>17</v>
      </c>
      <c r="C26" s="56" t="s">
        <v>17</v>
      </c>
      <c r="D26" s="56" t="s">
        <v>17</v>
      </c>
      <c r="E26" s="56" t="s">
        <v>17</v>
      </c>
      <c r="F26" s="56" t="s">
        <v>17</v>
      </c>
      <c r="G26" s="56" t="s">
        <v>17</v>
      </c>
      <c r="H26" s="56" t="s">
        <v>17</v>
      </c>
      <c r="I26" s="56" t="s">
        <v>17</v>
      </c>
      <c r="J26" s="56" t="s">
        <v>17</v>
      </c>
      <c r="K26" s="56" t="s">
        <v>17</v>
      </c>
      <c r="L26" s="56" t="s">
        <v>17</v>
      </c>
      <c r="M26" s="56" t="s">
        <v>17</v>
      </c>
      <c r="N26" s="56" t="s">
        <v>17</v>
      </c>
      <c r="O26" s="29"/>
      <c r="P26" s="29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24" customHeight="1">
      <c r="A27" s="20">
        <v>19</v>
      </c>
      <c r="B27" s="57" t="s">
        <v>18</v>
      </c>
      <c r="C27" s="57" t="s">
        <v>18</v>
      </c>
      <c r="D27" s="57" t="s">
        <v>18</v>
      </c>
      <c r="E27" s="57" t="s">
        <v>18</v>
      </c>
      <c r="F27" s="57" t="s">
        <v>18</v>
      </c>
      <c r="G27" s="57" t="s">
        <v>18</v>
      </c>
      <c r="H27" s="57" t="s">
        <v>18</v>
      </c>
      <c r="I27" s="57" t="s">
        <v>18</v>
      </c>
      <c r="J27" s="57" t="s">
        <v>18</v>
      </c>
      <c r="K27" s="57" t="s">
        <v>18</v>
      </c>
      <c r="L27" s="57" t="s">
        <v>18</v>
      </c>
      <c r="M27" s="57" t="s">
        <v>18</v>
      </c>
      <c r="N27" s="57" t="s">
        <v>18</v>
      </c>
      <c r="O27" s="29"/>
      <c r="P27" s="29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24" customHeight="1">
      <c r="A28" s="20">
        <v>20</v>
      </c>
      <c r="B28" s="56" t="s">
        <v>19</v>
      </c>
      <c r="C28" s="56" t="s">
        <v>19</v>
      </c>
      <c r="D28" s="56" t="s">
        <v>19</v>
      </c>
      <c r="E28" s="56" t="s">
        <v>19</v>
      </c>
      <c r="F28" s="56" t="s">
        <v>19</v>
      </c>
      <c r="G28" s="56" t="s">
        <v>19</v>
      </c>
      <c r="H28" s="56" t="s">
        <v>19</v>
      </c>
      <c r="I28" s="56" t="s">
        <v>19</v>
      </c>
      <c r="J28" s="56" t="s">
        <v>19</v>
      </c>
      <c r="K28" s="56" t="s">
        <v>19</v>
      </c>
      <c r="L28" s="56" t="s">
        <v>19</v>
      </c>
      <c r="M28" s="56" t="s">
        <v>19</v>
      </c>
      <c r="N28" s="56" t="s">
        <v>19</v>
      </c>
      <c r="O28" s="29"/>
      <c r="P28" s="29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24" customHeight="1">
      <c r="A29" s="20">
        <v>21</v>
      </c>
      <c r="B29" s="57" t="s">
        <v>20</v>
      </c>
      <c r="C29" s="57" t="s">
        <v>20</v>
      </c>
      <c r="D29" s="57" t="s">
        <v>20</v>
      </c>
      <c r="E29" s="57" t="s">
        <v>20</v>
      </c>
      <c r="F29" s="57" t="s">
        <v>20</v>
      </c>
      <c r="G29" s="57" t="s">
        <v>20</v>
      </c>
      <c r="H29" s="57" t="s">
        <v>20</v>
      </c>
      <c r="I29" s="57" t="s">
        <v>20</v>
      </c>
      <c r="J29" s="57" t="s">
        <v>20</v>
      </c>
      <c r="K29" s="57" t="s">
        <v>20</v>
      </c>
      <c r="L29" s="57" t="s">
        <v>20</v>
      </c>
      <c r="M29" s="57" t="s">
        <v>20</v>
      </c>
      <c r="N29" s="57" t="s">
        <v>20</v>
      </c>
      <c r="O29" s="29"/>
      <c r="P29" s="29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24" customHeight="1">
      <c r="A30" s="20">
        <v>22</v>
      </c>
      <c r="B30" s="56" t="s">
        <v>21</v>
      </c>
      <c r="C30" s="56" t="s">
        <v>21</v>
      </c>
      <c r="D30" s="56" t="s">
        <v>21</v>
      </c>
      <c r="E30" s="56" t="s">
        <v>21</v>
      </c>
      <c r="F30" s="56" t="s">
        <v>21</v>
      </c>
      <c r="G30" s="56" t="s">
        <v>21</v>
      </c>
      <c r="H30" s="56" t="s">
        <v>21</v>
      </c>
      <c r="I30" s="56" t="s">
        <v>21</v>
      </c>
      <c r="J30" s="56" t="s">
        <v>21</v>
      </c>
      <c r="K30" s="56" t="s">
        <v>21</v>
      </c>
      <c r="L30" s="56" t="s">
        <v>21</v>
      </c>
      <c r="M30" s="56" t="s">
        <v>21</v>
      </c>
      <c r="N30" s="56" t="s">
        <v>21</v>
      </c>
      <c r="O30" s="29"/>
      <c r="P30" s="29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24" customHeight="1">
      <c r="A31" s="20">
        <v>23</v>
      </c>
      <c r="B31" s="57" t="s">
        <v>22</v>
      </c>
      <c r="C31" s="57" t="s">
        <v>22</v>
      </c>
      <c r="D31" s="57" t="s">
        <v>22</v>
      </c>
      <c r="E31" s="57" t="s">
        <v>22</v>
      </c>
      <c r="F31" s="57" t="s">
        <v>22</v>
      </c>
      <c r="G31" s="57" t="s">
        <v>22</v>
      </c>
      <c r="H31" s="57" t="s">
        <v>22</v>
      </c>
      <c r="I31" s="57" t="s">
        <v>22</v>
      </c>
      <c r="J31" s="57" t="s">
        <v>22</v>
      </c>
      <c r="K31" s="57" t="s">
        <v>22</v>
      </c>
      <c r="L31" s="57" t="s">
        <v>22</v>
      </c>
      <c r="M31" s="57" t="s">
        <v>22</v>
      </c>
      <c r="N31" s="57" t="s">
        <v>22</v>
      </c>
      <c r="O31" s="29"/>
      <c r="P31" s="29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24" customHeight="1">
      <c r="A32" s="20">
        <v>24</v>
      </c>
      <c r="B32" s="56" t="s">
        <v>23</v>
      </c>
      <c r="C32" s="56" t="s">
        <v>23</v>
      </c>
      <c r="D32" s="56" t="s">
        <v>23</v>
      </c>
      <c r="E32" s="56" t="s">
        <v>23</v>
      </c>
      <c r="F32" s="56" t="s">
        <v>23</v>
      </c>
      <c r="G32" s="56" t="s">
        <v>23</v>
      </c>
      <c r="H32" s="56" t="s">
        <v>23</v>
      </c>
      <c r="I32" s="56" t="s">
        <v>23</v>
      </c>
      <c r="J32" s="56" t="s">
        <v>23</v>
      </c>
      <c r="K32" s="56" t="s">
        <v>23</v>
      </c>
      <c r="L32" s="56" t="s">
        <v>23</v>
      </c>
      <c r="M32" s="56" t="s">
        <v>23</v>
      </c>
      <c r="N32" s="56" t="s">
        <v>23</v>
      </c>
      <c r="O32" s="29"/>
      <c r="P32" s="29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24" customHeight="1">
      <c r="A33" s="20">
        <v>25</v>
      </c>
      <c r="B33" s="57" t="s">
        <v>24</v>
      </c>
      <c r="C33" s="57" t="s">
        <v>24</v>
      </c>
      <c r="D33" s="57" t="s">
        <v>24</v>
      </c>
      <c r="E33" s="57" t="s">
        <v>24</v>
      </c>
      <c r="F33" s="57" t="s">
        <v>24</v>
      </c>
      <c r="G33" s="57" t="s">
        <v>24</v>
      </c>
      <c r="H33" s="57" t="s">
        <v>24</v>
      </c>
      <c r="I33" s="57" t="s">
        <v>24</v>
      </c>
      <c r="J33" s="57" t="s">
        <v>24</v>
      </c>
      <c r="K33" s="57" t="s">
        <v>24</v>
      </c>
      <c r="L33" s="57" t="s">
        <v>24</v>
      </c>
      <c r="M33" s="57" t="s">
        <v>24</v>
      </c>
      <c r="N33" s="57" t="s">
        <v>24</v>
      </c>
      <c r="O33" s="29"/>
      <c r="P33" s="29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24" customHeight="1">
      <c r="A34" s="20">
        <v>26</v>
      </c>
      <c r="B34" s="56" t="s">
        <v>25</v>
      </c>
      <c r="C34" s="56" t="s">
        <v>25</v>
      </c>
      <c r="D34" s="56" t="s">
        <v>25</v>
      </c>
      <c r="E34" s="56" t="s">
        <v>25</v>
      </c>
      <c r="F34" s="56" t="s">
        <v>25</v>
      </c>
      <c r="G34" s="56" t="s">
        <v>25</v>
      </c>
      <c r="H34" s="56" t="s">
        <v>25</v>
      </c>
      <c r="I34" s="56" t="s">
        <v>25</v>
      </c>
      <c r="J34" s="56" t="s">
        <v>25</v>
      </c>
      <c r="K34" s="56" t="s">
        <v>25</v>
      </c>
      <c r="L34" s="56" t="s">
        <v>25</v>
      </c>
      <c r="M34" s="56" t="s">
        <v>25</v>
      </c>
      <c r="N34" s="56" t="s">
        <v>25</v>
      </c>
      <c r="O34" s="29"/>
      <c r="P34" s="29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24" customHeight="1">
      <c r="A35" s="20">
        <v>27</v>
      </c>
      <c r="B35" s="57" t="s">
        <v>26</v>
      </c>
      <c r="C35" s="57" t="s">
        <v>26</v>
      </c>
      <c r="D35" s="57" t="s">
        <v>26</v>
      </c>
      <c r="E35" s="57" t="s">
        <v>26</v>
      </c>
      <c r="F35" s="57" t="s">
        <v>26</v>
      </c>
      <c r="G35" s="57" t="s">
        <v>26</v>
      </c>
      <c r="H35" s="57" t="s">
        <v>26</v>
      </c>
      <c r="I35" s="57" t="s">
        <v>26</v>
      </c>
      <c r="J35" s="57" t="s">
        <v>26</v>
      </c>
      <c r="K35" s="57" t="s">
        <v>26</v>
      </c>
      <c r="L35" s="57" t="s">
        <v>26</v>
      </c>
      <c r="M35" s="57" t="s">
        <v>26</v>
      </c>
      <c r="N35" s="57" t="s">
        <v>26</v>
      </c>
      <c r="O35" s="29"/>
      <c r="P35" s="29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24" customHeight="1">
      <c r="A36" s="20">
        <v>28</v>
      </c>
      <c r="B36" s="56" t="s">
        <v>27</v>
      </c>
      <c r="C36" s="56" t="s">
        <v>27</v>
      </c>
      <c r="D36" s="56" t="s">
        <v>27</v>
      </c>
      <c r="E36" s="56" t="s">
        <v>27</v>
      </c>
      <c r="F36" s="56" t="s">
        <v>27</v>
      </c>
      <c r="G36" s="56" t="s">
        <v>27</v>
      </c>
      <c r="H36" s="56" t="s">
        <v>27</v>
      </c>
      <c r="I36" s="56" t="s">
        <v>27</v>
      </c>
      <c r="J36" s="56" t="s">
        <v>27</v>
      </c>
      <c r="K36" s="56" t="s">
        <v>27</v>
      </c>
      <c r="L36" s="56" t="s">
        <v>27</v>
      </c>
      <c r="M36" s="56" t="s">
        <v>27</v>
      </c>
      <c r="N36" s="56" t="s">
        <v>27</v>
      </c>
      <c r="O36" s="29"/>
      <c r="P36" s="29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24" customHeight="1">
      <c r="A37" s="20">
        <v>29</v>
      </c>
      <c r="B37" s="57" t="s">
        <v>28</v>
      </c>
      <c r="C37" s="57" t="s">
        <v>28</v>
      </c>
      <c r="D37" s="57" t="s">
        <v>28</v>
      </c>
      <c r="E37" s="57" t="s">
        <v>28</v>
      </c>
      <c r="F37" s="57" t="s">
        <v>28</v>
      </c>
      <c r="G37" s="57" t="s">
        <v>28</v>
      </c>
      <c r="H37" s="57" t="s">
        <v>28</v>
      </c>
      <c r="I37" s="57" t="s">
        <v>28</v>
      </c>
      <c r="J37" s="57" t="s">
        <v>28</v>
      </c>
      <c r="K37" s="57" t="s">
        <v>28</v>
      </c>
      <c r="L37" s="57" t="s">
        <v>28</v>
      </c>
      <c r="M37" s="57" t="s">
        <v>28</v>
      </c>
      <c r="N37" s="57" t="s">
        <v>28</v>
      </c>
      <c r="O37" s="29"/>
      <c r="P37" s="29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24" customHeight="1">
      <c r="A38" s="20">
        <v>30</v>
      </c>
      <c r="B38" s="56" t="s">
        <v>29</v>
      </c>
      <c r="C38" s="56" t="s">
        <v>29</v>
      </c>
      <c r="D38" s="56" t="s">
        <v>29</v>
      </c>
      <c r="E38" s="56" t="s">
        <v>29</v>
      </c>
      <c r="F38" s="56" t="s">
        <v>29</v>
      </c>
      <c r="G38" s="56" t="s">
        <v>29</v>
      </c>
      <c r="H38" s="56" t="s">
        <v>29</v>
      </c>
      <c r="I38" s="56" t="s">
        <v>29</v>
      </c>
      <c r="J38" s="56" t="s">
        <v>29</v>
      </c>
      <c r="K38" s="56" t="s">
        <v>29</v>
      </c>
      <c r="L38" s="56" t="s">
        <v>29</v>
      </c>
      <c r="M38" s="56" t="s">
        <v>29</v>
      </c>
      <c r="N38" s="56" t="s">
        <v>29</v>
      </c>
      <c r="O38" s="29"/>
      <c r="P38" s="29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24" customHeight="1">
      <c r="A39" s="20">
        <v>31</v>
      </c>
      <c r="B39" s="57" t="s">
        <v>30</v>
      </c>
      <c r="C39" s="57" t="s">
        <v>30</v>
      </c>
      <c r="D39" s="57" t="s">
        <v>30</v>
      </c>
      <c r="E39" s="57" t="s">
        <v>30</v>
      </c>
      <c r="F39" s="57" t="s">
        <v>30</v>
      </c>
      <c r="G39" s="57" t="s">
        <v>30</v>
      </c>
      <c r="H39" s="57" t="s">
        <v>30</v>
      </c>
      <c r="I39" s="57" t="s">
        <v>30</v>
      </c>
      <c r="J39" s="57" t="s">
        <v>30</v>
      </c>
      <c r="K39" s="57" t="s">
        <v>30</v>
      </c>
      <c r="L39" s="57" t="s">
        <v>30</v>
      </c>
      <c r="M39" s="57" t="s">
        <v>30</v>
      </c>
      <c r="N39" s="57" t="s">
        <v>30</v>
      </c>
      <c r="O39" s="29"/>
      <c r="P39" s="29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24" customHeight="1">
      <c r="A40" s="20">
        <v>32</v>
      </c>
      <c r="B40" s="56" t="s">
        <v>31</v>
      </c>
      <c r="C40" s="56" t="s">
        <v>31</v>
      </c>
      <c r="D40" s="56" t="s">
        <v>31</v>
      </c>
      <c r="E40" s="56" t="s">
        <v>31</v>
      </c>
      <c r="F40" s="56" t="s">
        <v>31</v>
      </c>
      <c r="G40" s="56" t="s">
        <v>31</v>
      </c>
      <c r="H40" s="56" t="s">
        <v>31</v>
      </c>
      <c r="I40" s="56" t="s">
        <v>31</v>
      </c>
      <c r="J40" s="56" t="s">
        <v>31</v>
      </c>
      <c r="K40" s="56" t="s">
        <v>31</v>
      </c>
      <c r="L40" s="56" t="s">
        <v>31</v>
      </c>
      <c r="M40" s="56" t="s">
        <v>31</v>
      </c>
      <c r="N40" s="56" t="s">
        <v>31</v>
      </c>
      <c r="O40" s="29"/>
      <c r="P40" s="29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24" customHeight="1">
      <c r="A41" s="20">
        <v>33</v>
      </c>
      <c r="B41" s="57" t="s">
        <v>32</v>
      </c>
      <c r="C41" s="57" t="s">
        <v>32</v>
      </c>
      <c r="D41" s="57" t="s">
        <v>32</v>
      </c>
      <c r="E41" s="57" t="s">
        <v>32</v>
      </c>
      <c r="F41" s="57" t="s">
        <v>32</v>
      </c>
      <c r="G41" s="57" t="s">
        <v>32</v>
      </c>
      <c r="H41" s="57" t="s">
        <v>32</v>
      </c>
      <c r="I41" s="57" t="s">
        <v>32</v>
      </c>
      <c r="J41" s="57" t="s">
        <v>32</v>
      </c>
      <c r="K41" s="57" t="s">
        <v>32</v>
      </c>
      <c r="L41" s="57" t="s">
        <v>32</v>
      </c>
      <c r="M41" s="57" t="s">
        <v>32</v>
      </c>
      <c r="N41" s="57" t="s">
        <v>32</v>
      </c>
      <c r="O41" s="29"/>
      <c r="P41" s="29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24" customHeight="1">
      <c r="A42" s="20">
        <v>34</v>
      </c>
      <c r="B42" s="56" t="s">
        <v>33</v>
      </c>
      <c r="C42" s="56" t="s">
        <v>33</v>
      </c>
      <c r="D42" s="56" t="s">
        <v>33</v>
      </c>
      <c r="E42" s="56" t="s">
        <v>33</v>
      </c>
      <c r="F42" s="56" t="s">
        <v>33</v>
      </c>
      <c r="G42" s="56" t="s">
        <v>33</v>
      </c>
      <c r="H42" s="56" t="s">
        <v>33</v>
      </c>
      <c r="I42" s="56" t="s">
        <v>33</v>
      </c>
      <c r="J42" s="56" t="s">
        <v>33</v>
      </c>
      <c r="K42" s="56" t="s">
        <v>33</v>
      </c>
      <c r="L42" s="56" t="s">
        <v>33</v>
      </c>
      <c r="M42" s="56" t="s">
        <v>33</v>
      </c>
      <c r="N42" s="56" t="s">
        <v>33</v>
      </c>
      <c r="O42" s="29"/>
      <c r="P42" s="29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24" customHeight="1">
      <c r="A43" s="20">
        <v>35</v>
      </c>
      <c r="B43" s="57" t="s">
        <v>34</v>
      </c>
      <c r="C43" s="57" t="s">
        <v>34</v>
      </c>
      <c r="D43" s="57" t="s">
        <v>34</v>
      </c>
      <c r="E43" s="57" t="s">
        <v>34</v>
      </c>
      <c r="F43" s="57" t="s">
        <v>34</v>
      </c>
      <c r="G43" s="57" t="s">
        <v>34</v>
      </c>
      <c r="H43" s="57" t="s">
        <v>34</v>
      </c>
      <c r="I43" s="57" t="s">
        <v>34</v>
      </c>
      <c r="J43" s="57" t="s">
        <v>34</v>
      </c>
      <c r="K43" s="57" t="s">
        <v>34</v>
      </c>
      <c r="L43" s="57" t="s">
        <v>34</v>
      </c>
      <c r="M43" s="57" t="s">
        <v>34</v>
      </c>
      <c r="N43" s="57" t="s">
        <v>34</v>
      </c>
      <c r="O43" s="29"/>
      <c r="P43" s="29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24" customHeight="1">
      <c r="A44" s="20">
        <v>36</v>
      </c>
      <c r="B44" s="56" t="s">
        <v>35</v>
      </c>
      <c r="C44" s="56" t="s">
        <v>35</v>
      </c>
      <c r="D44" s="56" t="s">
        <v>35</v>
      </c>
      <c r="E44" s="56" t="s">
        <v>35</v>
      </c>
      <c r="F44" s="56" t="s">
        <v>35</v>
      </c>
      <c r="G44" s="56" t="s">
        <v>35</v>
      </c>
      <c r="H44" s="56" t="s">
        <v>35</v>
      </c>
      <c r="I44" s="56" t="s">
        <v>35</v>
      </c>
      <c r="J44" s="56" t="s">
        <v>35</v>
      </c>
      <c r="K44" s="56" t="s">
        <v>35</v>
      </c>
      <c r="L44" s="56" t="s">
        <v>35</v>
      </c>
      <c r="M44" s="56" t="s">
        <v>35</v>
      </c>
      <c r="N44" s="56" t="s">
        <v>35</v>
      </c>
      <c r="O44" s="29"/>
      <c r="P44" s="29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24" customHeight="1">
      <c r="A45" s="20">
        <v>37</v>
      </c>
      <c r="B45" s="57" t="s">
        <v>36</v>
      </c>
      <c r="C45" s="57" t="s">
        <v>36</v>
      </c>
      <c r="D45" s="57" t="s">
        <v>36</v>
      </c>
      <c r="E45" s="57" t="s">
        <v>36</v>
      </c>
      <c r="F45" s="57" t="s">
        <v>36</v>
      </c>
      <c r="G45" s="57" t="s">
        <v>36</v>
      </c>
      <c r="H45" s="57" t="s">
        <v>36</v>
      </c>
      <c r="I45" s="57" t="s">
        <v>36</v>
      </c>
      <c r="J45" s="57" t="s">
        <v>36</v>
      </c>
      <c r="K45" s="57" t="s">
        <v>36</v>
      </c>
      <c r="L45" s="57" t="s">
        <v>36</v>
      </c>
      <c r="M45" s="57" t="s">
        <v>36</v>
      </c>
      <c r="N45" s="57" t="s">
        <v>36</v>
      </c>
      <c r="O45" s="29"/>
      <c r="P45" s="29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24" customHeight="1">
      <c r="A46" s="20">
        <v>38</v>
      </c>
      <c r="B46" s="56" t="s">
        <v>37</v>
      </c>
      <c r="C46" s="56" t="s">
        <v>37</v>
      </c>
      <c r="D46" s="56" t="s">
        <v>37</v>
      </c>
      <c r="E46" s="56" t="s">
        <v>37</v>
      </c>
      <c r="F46" s="56" t="s">
        <v>37</v>
      </c>
      <c r="G46" s="56" t="s">
        <v>37</v>
      </c>
      <c r="H46" s="56" t="s">
        <v>37</v>
      </c>
      <c r="I46" s="56" t="s">
        <v>37</v>
      </c>
      <c r="J46" s="56" t="s">
        <v>37</v>
      </c>
      <c r="K46" s="56" t="s">
        <v>37</v>
      </c>
      <c r="L46" s="56" t="s">
        <v>37</v>
      </c>
      <c r="M46" s="56" t="s">
        <v>37</v>
      </c>
      <c r="N46" s="56" t="s">
        <v>37</v>
      </c>
      <c r="O46" s="29"/>
      <c r="P46" s="29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24" customHeight="1">
      <c r="A47" s="20">
        <v>39</v>
      </c>
      <c r="B47" s="57" t="s">
        <v>38</v>
      </c>
      <c r="C47" s="57" t="s">
        <v>38</v>
      </c>
      <c r="D47" s="57" t="s">
        <v>38</v>
      </c>
      <c r="E47" s="57" t="s">
        <v>38</v>
      </c>
      <c r="F47" s="57" t="s">
        <v>38</v>
      </c>
      <c r="G47" s="57" t="s">
        <v>38</v>
      </c>
      <c r="H47" s="57" t="s">
        <v>38</v>
      </c>
      <c r="I47" s="57" t="s">
        <v>38</v>
      </c>
      <c r="J47" s="57" t="s">
        <v>38</v>
      </c>
      <c r="K47" s="57" t="s">
        <v>38</v>
      </c>
      <c r="L47" s="57" t="s">
        <v>38</v>
      </c>
      <c r="M47" s="57" t="s">
        <v>38</v>
      </c>
      <c r="N47" s="57" t="s">
        <v>38</v>
      </c>
      <c r="O47" s="29"/>
      <c r="P47" s="29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24" customHeight="1">
      <c r="A48" s="20">
        <v>40</v>
      </c>
      <c r="B48" s="56" t="s">
        <v>39</v>
      </c>
      <c r="C48" s="56" t="s">
        <v>39</v>
      </c>
      <c r="D48" s="56" t="s">
        <v>39</v>
      </c>
      <c r="E48" s="56" t="s">
        <v>39</v>
      </c>
      <c r="F48" s="56" t="s">
        <v>39</v>
      </c>
      <c r="G48" s="56" t="s">
        <v>39</v>
      </c>
      <c r="H48" s="56" t="s">
        <v>39</v>
      </c>
      <c r="I48" s="56" t="s">
        <v>39</v>
      </c>
      <c r="J48" s="56" t="s">
        <v>39</v>
      </c>
      <c r="K48" s="56" t="s">
        <v>39</v>
      </c>
      <c r="L48" s="56" t="s">
        <v>39</v>
      </c>
      <c r="M48" s="56" t="s">
        <v>39</v>
      </c>
      <c r="N48" s="56" t="s">
        <v>39</v>
      </c>
      <c r="O48" s="29"/>
      <c r="P48" s="29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24" customHeight="1">
      <c r="A49" s="20">
        <v>41</v>
      </c>
      <c r="B49" s="57" t="s">
        <v>40</v>
      </c>
      <c r="C49" s="57" t="s">
        <v>40</v>
      </c>
      <c r="D49" s="57" t="s">
        <v>40</v>
      </c>
      <c r="E49" s="57" t="s">
        <v>40</v>
      </c>
      <c r="F49" s="57" t="s">
        <v>40</v>
      </c>
      <c r="G49" s="57" t="s">
        <v>40</v>
      </c>
      <c r="H49" s="57" t="s">
        <v>40</v>
      </c>
      <c r="I49" s="57" t="s">
        <v>40</v>
      </c>
      <c r="J49" s="57" t="s">
        <v>40</v>
      </c>
      <c r="K49" s="57" t="s">
        <v>40</v>
      </c>
      <c r="L49" s="57" t="s">
        <v>40</v>
      </c>
      <c r="M49" s="57" t="s">
        <v>40</v>
      </c>
      <c r="N49" s="57" t="s">
        <v>40</v>
      </c>
      <c r="O49" s="29"/>
      <c r="P49" s="29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24" customHeight="1">
      <c r="A50" s="20">
        <v>42</v>
      </c>
      <c r="B50" s="56" t="s">
        <v>41</v>
      </c>
      <c r="C50" s="56" t="s">
        <v>41</v>
      </c>
      <c r="D50" s="56" t="s">
        <v>41</v>
      </c>
      <c r="E50" s="56" t="s">
        <v>41</v>
      </c>
      <c r="F50" s="56" t="s">
        <v>41</v>
      </c>
      <c r="G50" s="56" t="s">
        <v>41</v>
      </c>
      <c r="H50" s="56" t="s">
        <v>41</v>
      </c>
      <c r="I50" s="56" t="s">
        <v>41</v>
      </c>
      <c r="J50" s="56" t="s">
        <v>41</v>
      </c>
      <c r="K50" s="56" t="s">
        <v>41</v>
      </c>
      <c r="L50" s="56" t="s">
        <v>41</v>
      </c>
      <c r="M50" s="56" t="s">
        <v>41</v>
      </c>
      <c r="N50" s="56" t="s">
        <v>41</v>
      </c>
      <c r="O50" s="29"/>
      <c r="P50" s="29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24" customHeight="1">
      <c r="A51" s="20">
        <v>43</v>
      </c>
      <c r="B51" s="57" t="s">
        <v>42</v>
      </c>
      <c r="C51" s="57" t="s">
        <v>42</v>
      </c>
      <c r="D51" s="57" t="s">
        <v>42</v>
      </c>
      <c r="E51" s="57" t="s">
        <v>42</v>
      </c>
      <c r="F51" s="57" t="s">
        <v>42</v>
      </c>
      <c r="G51" s="57" t="s">
        <v>42</v>
      </c>
      <c r="H51" s="57" t="s">
        <v>42</v>
      </c>
      <c r="I51" s="57" t="s">
        <v>42</v>
      </c>
      <c r="J51" s="57" t="s">
        <v>42</v>
      </c>
      <c r="K51" s="57" t="s">
        <v>42</v>
      </c>
      <c r="L51" s="57" t="s">
        <v>42</v>
      </c>
      <c r="M51" s="57" t="s">
        <v>42</v>
      </c>
      <c r="N51" s="57" t="s">
        <v>42</v>
      </c>
      <c r="O51" s="29"/>
      <c r="P51" s="29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24" customHeight="1">
      <c r="A52" s="20">
        <v>44</v>
      </c>
      <c r="B52" s="56" t="s">
        <v>43</v>
      </c>
      <c r="C52" s="56" t="s">
        <v>43</v>
      </c>
      <c r="D52" s="56" t="s">
        <v>43</v>
      </c>
      <c r="E52" s="56" t="s">
        <v>43</v>
      </c>
      <c r="F52" s="56" t="s">
        <v>43</v>
      </c>
      <c r="G52" s="56" t="s">
        <v>43</v>
      </c>
      <c r="H52" s="56" t="s">
        <v>43</v>
      </c>
      <c r="I52" s="56" t="s">
        <v>43</v>
      </c>
      <c r="J52" s="56" t="s">
        <v>43</v>
      </c>
      <c r="K52" s="56" t="s">
        <v>43</v>
      </c>
      <c r="L52" s="56" t="s">
        <v>43</v>
      </c>
      <c r="M52" s="56" t="s">
        <v>43</v>
      </c>
      <c r="N52" s="56" t="s">
        <v>43</v>
      </c>
      <c r="O52" s="29"/>
      <c r="P52" s="29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24" customHeight="1">
      <c r="A53" s="20">
        <v>45</v>
      </c>
      <c r="B53" s="57" t="s">
        <v>44</v>
      </c>
      <c r="C53" s="57" t="s">
        <v>44</v>
      </c>
      <c r="D53" s="57" t="s">
        <v>44</v>
      </c>
      <c r="E53" s="57" t="s">
        <v>44</v>
      </c>
      <c r="F53" s="57" t="s">
        <v>44</v>
      </c>
      <c r="G53" s="57" t="s">
        <v>44</v>
      </c>
      <c r="H53" s="57" t="s">
        <v>44</v>
      </c>
      <c r="I53" s="57" t="s">
        <v>44</v>
      </c>
      <c r="J53" s="57" t="s">
        <v>44</v>
      </c>
      <c r="K53" s="57" t="s">
        <v>44</v>
      </c>
      <c r="L53" s="57" t="s">
        <v>44</v>
      </c>
      <c r="M53" s="57" t="s">
        <v>44</v>
      </c>
      <c r="N53" s="57" t="s">
        <v>44</v>
      </c>
      <c r="O53" s="29"/>
      <c r="P53" s="29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24" customHeight="1">
      <c r="A54" s="20">
        <v>46</v>
      </c>
      <c r="B54" s="56" t="s">
        <v>45</v>
      </c>
      <c r="C54" s="56" t="s">
        <v>45</v>
      </c>
      <c r="D54" s="56" t="s">
        <v>45</v>
      </c>
      <c r="E54" s="56" t="s">
        <v>45</v>
      </c>
      <c r="F54" s="56" t="s">
        <v>45</v>
      </c>
      <c r="G54" s="56" t="s">
        <v>45</v>
      </c>
      <c r="H54" s="56" t="s">
        <v>45</v>
      </c>
      <c r="I54" s="56" t="s">
        <v>45</v>
      </c>
      <c r="J54" s="56" t="s">
        <v>45</v>
      </c>
      <c r="K54" s="56" t="s">
        <v>45</v>
      </c>
      <c r="L54" s="56" t="s">
        <v>45</v>
      </c>
      <c r="M54" s="56" t="s">
        <v>45</v>
      </c>
      <c r="N54" s="56" t="s">
        <v>45</v>
      </c>
      <c r="O54" s="29"/>
      <c r="P54" s="29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24" customHeight="1">
      <c r="A55" s="20">
        <v>47</v>
      </c>
      <c r="B55" s="57" t="s">
        <v>46</v>
      </c>
      <c r="C55" s="57" t="s">
        <v>46</v>
      </c>
      <c r="D55" s="57" t="s">
        <v>46</v>
      </c>
      <c r="E55" s="57" t="s">
        <v>46</v>
      </c>
      <c r="F55" s="57" t="s">
        <v>46</v>
      </c>
      <c r="G55" s="57" t="s">
        <v>46</v>
      </c>
      <c r="H55" s="57" t="s">
        <v>46</v>
      </c>
      <c r="I55" s="57" t="s">
        <v>46</v>
      </c>
      <c r="J55" s="57" t="s">
        <v>46</v>
      </c>
      <c r="K55" s="57" t="s">
        <v>46</v>
      </c>
      <c r="L55" s="57" t="s">
        <v>46</v>
      </c>
      <c r="M55" s="57" t="s">
        <v>46</v>
      </c>
      <c r="N55" s="57" t="s">
        <v>46</v>
      </c>
      <c r="O55" s="29"/>
      <c r="P55" s="29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24" customHeight="1">
      <c r="A56" s="20">
        <v>48</v>
      </c>
      <c r="B56" s="56" t="s">
        <v>47</v>
      </c>
      <c r="C56" s="56" t="s">
        <v>47</v>
      </c>
      <c r="D56" s="56" t="s">
        <v>47</v>
      </c>
      <c r="E56" s="56" t="s">
        <v>47</v>
      </c>
      <c r="F56" s="56" t="s">
        <v>47</v>
      </c>
      <c r="G56" s="56" t="s">
        <v>47</v>
      </c>
      <c r="H56" s="56" t="s">
        <v>47</v>
      </c>
      <c r="I56" s="56" t="s">
        <v>47</v>
      </c>
      <c r="J56" s="56" t="s">
        <v>47</v>
      </c>
      <c r="K56" s="56" t="s">
        <v>47</v>
      </c>
      <c r="L56" s="56" t="s">
        <v>47</v>
      </c>
      <c r="M56" s="56" t="s">
        <v>47</v>
      </c>
      <c r="N56" s="56" t="s">
        <v>47</v>
      </c>
      <c r="O56" s="29"/>
      <c r="P56" s="29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24" customHeight="1">
      <c r="A57" s="20">
        <v>49</v>
      </c>
      <c r="B57" s="57" t="s">
        <v>48</v>
      </c>
      <c r="C57" s="57" t="s">
        <v>48</v>
      </c>
      <c r="D57" s="57" t="s">
        <v>48</v>
      </c>
      <c r="E57" s="57" t="s">
        <v>48</v>
      </c>
      <c r="F57" s="57" t="s">
        <v>48</v>
      </c>
      <c r="G57" s="57" t="s">
        <v>48</v>
      </c>
      <c r="H57" s="57" t="s">
        <v>48</v>
      </c>
      <c r="I57" s="57" t="s">
        <v>48</v>
      </c>
      <c r="J57" s="57" t="s">
        <v>48</v>
      </c>
      <c r="K57" s="57" t="s">
        <v>48</v>
      </c>
      <c r="L57" s="57" t="s">
        <v>48</v>
      </c>
      <c r="M57" s="57" t="s">
        <v>48</v>
      </c>
      <c r="N57" s="57" t="s">
        <v>48</v>
      </c>
      <c r="O57" s="29"/>
      <c r="P57" s="29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24" customHeight="1">
      <c r="A58" s="20">
        <v>50</v>
      </c>
      <c r="B58" s="56" t="s">
        <v>49</v>
      </c>
      <c r="C58" s="56" t="s">
        <v>49</v>
      </c>
      <c r="D58" s="56" t="s">
        <v>49</v>
      </c>
      <c r="E58" s="56" t="s">
        <v>49</v>
      </c>
      <c r="F58" s="56" t="s">
        <v>49</v>
      </c>
      <c r="G58" s="56" t="s">
        <v>49</v>
      </c>
      <c r="H58" s="56" t="s">
        <v>49</v>
      </c>
      <c r="I58" s="56" t="s">
        <v>49</v>
      </c>
      <c r="J58" s="56" t="s">
        <v>49</v>
      </c>
      <c r="K58" s="56" t="s">
        <v>49</v>
      </c>
      <c r="L58" s="56" t="s">
        <v>49</v>
      </c>
      <c r="M58" s="56" t="s">
        <v>49</v>
      </c>
      <c r="N58" s="56" t="s">
        <v>49</v>
      </c>
      <c r="O58" s="29"/>
      <c r="P58" s="29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24" customHeight="1">
      <c r="A59" s="20">
        <v>51</v>
      </c>
      <c r="B59" s="57" t="s">
        <v>50</v>
      </c>
      <c r="C59" s="57" t="s">
        <v>50</v>
      </c>
      <c r="D59" s="57" t="s">
        <v>50</v>
      </c>
      <c r="E59" s="57" t="s">
        <v>50</v>
      </c>
      <c r="F59" s="57" t="s">
        <v>50</v>
      </c>
      <c r="G59" s="57" t="s">
        <v>50</v>
      </c>
      <c r="H59" s="57" t="s">
        <v>50</v>
      </c>
      <c r="I59" s="57" t="s">
        <v>50</v>
      </c>
      <c r="J59" s="57" t="s">
        <v>50</v>
      </c>
      <c r="K59" s="57" t="s">
        <v>50</v>
      </c>
      <c r="L59" s="57" t="s">
        <v>50</v>
      </c>
      <c r="M59" s="57" t="s">
        <v>50</v>
      </c>
      <c r="N59" s="57" t="s">
        <v>50</v>
      </c>
      <c r="O59" s="29"/>
      <c r="P59" s="29"/>
    </row>
    <row r="60" spans="1:26" ht="24" customHeight="1">
      <c r="A60" s="20">
        <v>52</v>
      </c>
      <c r="B60" s="56" t="s">
        <v>51</v>
      </c>
      <c r="C60" s="56" t="s">
        <v>51</v>
      </c>
      <c r="D60" s="56" t="s">
        <v>51</v>
      </c>
      <c r="E60" s="56" t="s">
        <v>51</v>
      </c>
      <c r="F60" s="56" t="s">
        <v>51</v>
      </c>
      <c r="G60" s="56" t="s">
        <v>51</v>
      </c>
      <c r="H60" s="56" t="s">
        <v>51</v>
      </c>
      <c r="I60" s="56" t="s">
        <v>51</v>
      </c>
      <c r="J60" s="56" t="s">
        <v>51</v>
      </c>
      <c r="K60" s="56" t="s">
        <v>51</v>
      </c>
      <c r="L60" s="56" t="s">
        <v>51</v>
      </c>
      <c r="M60" s="56" t="s">
        <v>51</v>
      </c>
      <c r="N60" s="56" t="s">
        <v>51</v>
      </c>
      <c r="O60" s="29"/>
      <c r="P60" s="29"/>
    </row>
    <row r="61" spans="1:26" ht="24" customHeight="1">
      <c r="A61" s="20">
        <v>53</v>
      </c>
      <c r="B61" s="57" t="s">
        <v>52</v>
      </c>
      <c r="C61" s="57" t="s">
        <v>52</v>
      </c>
      <c r="D61" s="57" t="s">
        <v>52</v>
      </c>
      <c r="E61" s="57" t="s">
        <v>52</v>
      </c>
      <c r="F61" s="57" t="s">
        <v>52</v>
      </c>
      <c r="G61" s="57" t="s">
        <v>52</v>
      </c>
      <c r="H61" s="57" t="s">
        <v>52</v>
      </c>
      <c r="I61" s="57" t="s">
        <v>52</v>
      </c>
      <c r="J61" s="57" t="s">
        <v>52</v>
      </c>
      <c r="K61" s="57" t="s">
        <v>52</v>
      </c>
      <c r="L61" s="57" t="s">
        <v>52</v>
      </c>
      <c r="M61" s="57" t="s">
        <v>52</v>
      </c>
      <c r="N61" s="57" t="s">
        <v>52</v>
      </c>
      <c r="O61" s="29"/>
      <c r="P61" s="29"/>
    </row>
    <row r="62" spans="1:26" ht="24" customHeight="1">
      <c r="A62" s="20">
        <v>54</v>
      </c>
      <c r="B62" s="56" t="s">
        <v>53</v>
      </c>
      <c r="C62" s="56" t="s">
        <v>53</v>
      </c>
      <c r="D62" s="56" t="s">
        <v>53</v>
      </c>
      <c r="E62" s="56" t="s">
        <v>53</v>
      </c>
      <c r="F62" s="56" t="s">
        <v>53</v>
      </c>
      <c r="G62" s="56" t="s">
        <v>53</v>
      </c>
      <c r="H62" s="56" t="s">
        <v>53</v>
      </c>
      <c r="I62" s="56" t="s">
        <v>53</v>
      </c>
      <c r="J62" s="56" t="s">
        <v>53</v>
      </c>
      <c r="K62" s="56" t="s">
        <v>53</v>
      </c>
      <c r="L62" s="56" t="s">
        <v>53</v>
      </c>
      <c r="M62" s="56" t="s">
        <v>53</v>
      </c>
      <c r="N62" s="56" t="s">
        <v>53</v>
      </c>
      <c r="O62" s="29"/>
      <c r="P62" s="29"/>
    </row>
    <row r="63" spans="1:26" ht="24" customHeight="1">
      <c r="A63" s="20">
        <v>55</v>
      </c>
      <c r="B63" s="57" t="s">
        <v>54</v>
      </c>
      <c r="C63" s="57" t="s">
        <v>54</v>
      </c>
      <c r="D63" s="57" t="s">
        <v>54</v>
      </c>
      <c r="E63" s="57" t="s">
        <v>54</v>
      </c>
      <c r="F63" s="57" t="s">
        <v>54</v>
      </c>
      <c r="G63" s="57" t="s">
        <v>54</v>
      </c>
      <c r="H63" s="57" t="s">
        <v>54</v>
      </c>
      <c r="I63" s="57" t="s">
        <v>54</v>
      </c>
      <c r="J63" s="57" t="s">
        <v>54</v>
      </c>
      <c r="K63" s="57" t="s">
        <v>54</v>
      </c>
      <c r="L63" s="57" t="s">
        <v>54</v>
      </c>
      <c r="M63" s="57" t="s">
        <v>54</v>
      </c>
      <c r="N63" s="57" t="s">
        <v>54</v>
      </c>
      <c r="O63" s="29"/>
      <c r="P63" s="29"/>
    </row>
    <row r="64" spans="1:26" ht="24" customHeight="1">
      <c r="A64" s="20">
        <v>56</v>
      </c>
      <c r="B64" s="56" t="s">
        <v>55</v>
      </c>
      <c r="C64" s="56" t="s">
        <v>55</v>
      </c>
      <c r="D64" s="56" t="s">
        <v>55</v>
      </c>
      <c r="E64" s="56" t="s">
        <v>55</v>
      </c>
      <c r="F64" s="56" t="s">
        <v>55</v>
      </c>
      <c r="G64" s="56" t="s">
        <v>55</v>
      </c>
      <c r="H64" s="56" t="s">
        <v>55</v>
      </c>
      <c r="I64" s="56" t="s">
        <v>55</v>
      </c>
      <c r="J64" s="56" t="s">
        <v>55</v>
      </c>
      <c r="K64" s="56" t="s">
        <v>55</v>
      </c>
      <c r="L64" s="56" t="s">
        <v>55</v>
      </c>
      <c r="M64" s="56" t="s">
        <v>55</v>
      </c>
      <c r="N64" s="56" t="s">
        <v>55</v>
      </c>
      <c r="O64" s="29"/>
      <c r="P64" s="29"/>
    </row>
    <row r="65" spans="1:16" ht="24" customHeight="1">
      <c r="A65" s="20">
        <v>57</v>
      </c>
      <c r="B65" s="57" t="s">
        <v>56</v>
      </c>
      <c r="C65" s="57" t="s">
        <v>56</v>
      </c>
      <c r="D65" s="57" t="s">
        <v>56</v>
      </c>
      <c r="E65" s="57" t="s">
        <v>56</v>
      </c>
      <c r="F65" s="57" t="s">
        <v>56</v>
      </c>
      <c r="G65" s="57" t="s">
        <v>56</v>
      </c>
      <c r="H65" s="57" t="s">
        <v>56</v>
      </c>
      <c r="I65" s="57" t="s">
        <v>56</v>
      </c>
      <c r="J65" s="57" t="s">
        <v>56</v>
      </c>
      <c r="K65" s="57" t="s">
        <v>56</v>
      </c>
      <c r="L65" s="57" t="s">
        <v>56</v>
      </c>
      <c r="M65" s="57" t="s">
        <v>56</v>
      </c>
      <c r="N65" s="57" t="s">
        <v>56</v>
      </c>
      <c r="O65" s="29"/>
      <c r="P65" s="29"/>
    </row>
    <row r="66" spans="1:16" ht="24" customHeight="1">
      <c r="A66" s="20">
        <v>58</v>
      </c>
      <c r="B66" s="56" t="s">
        <v>57</v>
      </c>
      <c r="C66" s="56" t="s">
        <v>57</v>
      </c>
      <c r="D66" s="56" t="s">
        <v>57</v>
      </c>
      <c r="E66" s="56" t="s">
        <v>57</v>
      </c>
      <c r="F66" s="56" t="s">
        <v>57</v>
      </c>
      <c r="G66" s="56" t="s">
        <v>57</v>
      </c>
      <c r="H66" s="56" t="s">
        <v>57</v>
      </c>
      <c r="I66" s="56" t="s">
        <v>57</v>
      </c>
      <c r="J66" s="56" t="s">
        <v>57</v>
      </c>
      <c r="K66" s="56" t="s">
        <v>57</v>
      </c>
      <c r="L66" s="56" t="s">
        <v>57</v>
      </c>
      <c r="M66" s="56" t="s">
        <v>57</v>
      </c>
      <c r="N66" s="56" t="s">
        <v>57</v>
      </c>
      <c r="O66" s="29"/>
      <c r="P66" s="29"/>
    </row>
    <row r="67" spans="1:16" ht="24" customHeight="1">
      <c r="A67" s="20">
        <v>59</v>
      </c>
      <c r="B67" s="57" t="s">
        <v>58</v>
      </c>
      <c r="C67" s="57" t="s">
        <v>58</v>
      </c>
      <c r="D67" s="57" t="s">
        <v>58</v>
      </c>
      <c r="E67" s="57" t="s">
        <v>58</v>
      </c>
      <c r="F67" s="57" t="s">
        <v>58</v>
      </c>
      <c r="G67" s="57" t="s">
        <v>58</v>
      </c>
      <c r="H67" s="57" t="s">
        <v>58</v>
      </c>
      <c r="I67" s="57" t="s">
        <v>58</v>
      </c>
      <c r="J67" s="57" t="s">
        <v>58</v>
      </c>
      <c r="K67" s="57" t="s">
        <v>58</v>
      </c>
      <c r="L67" s="57" t="s">
        <v>58</v>
      </c>
      <c r="M67" s="57" t="s">
        <v>58</v>
      </c>
      <c r="N67" s="57" t="s">
        <v>58</v>
      </c>
      <c r="O67" s="29"/>
      <c r="P67" s="29"/>
    </row>
    <row r="68" spans="1:16" ht="24" customHeight="1">
      <c r="A68" s="20">
        <v>60</v>
      </c>
      <c r="B68" s="56" t="s">
        <v>59</v>
      </c>
      <c r="C68" s="56" t="s">
        <v>59</v>
      </c>
      <c r="D68" s="56" t="s">
        <v>59</v>
      </c>
      <c r="E68" s="56" t="s">
        <v>59</v>
      </c>
      <c r="F68" s="56" t="s">
        <v>59</v>
      </c>
      <c r="G68" s="56" t="s">
        <v>59</v>
      </c>
      <c r="H68" s="56" t="s">
        <v>59</v>
      </c>
      <c r="I68" s="56" t="s">
        <v>59</v>
      </c>
      <c r="J68" s="56" t="s">
        <v>59</v>
      </c>
      <c r="K68" s="56" t="s">
        <v>59</v>
      </c>
      <c r="L68" s="56" t="s">
        <v>59</v>
      </c>
      <c r="M68" s="56" t="s">
        <v>59</v>
      </c>
      <c r="N68" s="56" t="s">
        <v>59</v>
      </c>
      <c r="O68" s="29"/>
      <c r="P68" s="29"/>
    </row>
    <row r="69" spans="1:16" ht="24" customHeight="1">
      <c r="A69" s="20">
        <v>61</v>
      </c>
      <c r="B69" s="57" t="s">
        <v>60</v>
      </c>
      <c r="C69" s="57" t="s">
        <v>60</v>
      </c>
      <c r="D69" s="57" t="s">
        <v>60</v>
      </c>
      <c r="E69" s="57" t="s">
        <v>60</v>
      </c>
      <c r="F69" s="57" t="s">
        <v>60</v>
      </c>
      <c r="G69" s="57" t="s">
        <v>60</v>
      </c>
      <c r="H69" s="57" t="s">
        <v>60</v>
      </c>
      <c r="I69" s="57" t="s">
        <v>60</v>
      </c>
      <c r="J69" s="57" t="s">
        <v>60</v>
      </c>
      <c r="K69" s="57" t="s">
        <v>60</v>
      </c>
      <c r="L69" s="57" t="s">
        <v>60</v>
      </c>
      <c r="M69" s="57" t="s">
        <v>60</v>
      </c>
      <c r="N69" s="57" t="s">
        <v>60</v>
      </c>
      <c r="O69" s="29"/>
      <c r="P69" s="29"/>
    </row>
    <row r="70" spans="1:16" ht="24" customHeight="1">
      <c r="A70" s="20">
        <v>62</v>
      </c>
      <c r="B70" s="56" t="s">
        <v>61</v>
      </c>
      <c r="C70" s="56" t="s">
        <v>61</v>
      </c>
      <c r="D70" s="56" t="s">
        <v>61</v>
      </c>
      <c r="E70" s="56" t="s">
        <v>61</v>
      </c>
      <c r="F70" s="56" t="s">
        <v>61</v>
      </c>
      <c r="G70" s="56" t="s">
        <v>61</v>
      </c>
      <c r="H70" s="56" t="s">
        <v>61</v>
      </c>
      <c r="I70" s="56" t="s">
        <v>61</v>
      </c>
      <c r="J70" s="56" t="s">
        <v>61</v>
      </c>
      <c r="K70" s="56" t="s">
        <v>61</v>
      </c>
      <c r="L70" s="56" t="s">
        <v>61</v>
      </c>
      <c r="M70" s="56" t="s">
        <v>61</v>
      </c>
      <c r="N70" s="56" t="s">
        <v>61</v>
      </c>
      <c r="O70" s="29"/>
      <c r="P70" s="29"/>
    </row>
    <row r="71" spans="1:16" ht="24" customHeight="1">
      <c r="A71" s="20">
        <v>63</v>
      </c>
      <c r="B71" s="57" t="s">
        <v>62</v>
      </c>
      <c r="C71" s="57" t="s">
        <v>62</v>
      </c>
      <c r="D71" s="57" t="s">
        <v>62</v>
      </c>
      <c r="E71" s="57" t="s">
        <v>62</v>
      </c>
      <c r="F71" s="57" t="s">
        <v>62</v>
      </c>
      <c r="G71" s="57" t="s">
        <v>62</v>
      </c>
      <c r="H71" s="57" t="s">
        <v>62</v>
      </c>
      <c r="I71" s="57" t="s">
        <v>62</v>
      </c>
      <c r="J71" s="57" t="s">
        <v>62</v>
      </c>
      <c r="K71" s="57" t="s">
        <v>62</v>
      </c>
      <c r="L71" s="57" t="s">
        <v>62</v>
      </c>
      <c r="M71" s="57" t="s">
        <v>62</v>
      </c>
      <c r="N71" s="57" t="s">
        <v>62</v>
      </c>
      <c r="O71" s="29"/>
      <c r="P71" s="29"/>
    </row>
    <row r="72" spans="1:16" ht="24" customHeight="1">
      <c r="A72" s="20">
        <v>64</v>
      </c>
      <c r="B72" s="56" t="s">
        <v>63</v>
      </c>
      <c r="C72" s="56" t="s">
        <v>63</v>
      </c>
      <c r="D72" s="56" t="s">
        <v>63</v>
      </c>
      <c r="E72" s="56" t="s">
        <v>63</v>
      </c>
      <c r="F72" s="56" t="s">
        <v>63</v>
      </c>
      <c r="G72" s="56" t="s">
        <v>63</v>
      </c>
      <c r="H72" s="56" t="s">
        <v>63</v>
      </c>
      <c r="I72" s="56" t="s">
        <v>63</v>
      </c>
      <c r="J72" s="56" t="s">
        <v>63</v>
      </c>
      <c r="K72" s="56" t="s">
        <v>63</v>
      </c>
      <c r="L72" s="56" t="s">
        <v>63</v>
      </c>
      <c r="M72" s="56" t="s">
        <v>63</v>
      </c>
      <c r="N72" s="56" t="s">
        <v>63</v>
      </c>
      <c r="O72" s="29"/>
      <c r="P72" s="29"/>
    </row>
    <row r="73" spans="1:16" ht="24" customHeight="1">
      <c r="A73" s="20">
        <v>65</v>
      </c>
      <c r="B73" s="57" t="s">
        <v>64</v>
      </c>
      <c r="C73" s="57" t="s">
        <v>64</v>
      </c>
      <c r="D73" s="57" t="s">
        <v>64</v>
      </c>
      <c r="E73" s="57" t="s">
        <v>64</v>
      </c>
      <c r="F73" s="57" t="s">
        <v>64</v>
      </c>
      <c r="G73" s="57" t="s">
        <v>64</v>
      </c>
      <c r="H73" s="57" t="s">
        <v>64</v>
      </c>
      <c r="I73" s="57" t="s">
        <v>64</v>
      </c>
      <c r="J73" s="57" t="s">
        <v>64</v>
      </c>
      <c r="K73" s="57" t="s">
        <v>64</v>
      </c>
      <c r="L73" s="57" t="s">
        <v>64</v>
      </c>
      <c r="M73" s="57" t="s">
        <v>64</v>
      </c>
      <c r="N73" s="57" t="s">
        <v>64</v>
      </c>
      <c r="O73" s="29"/>
      <c r="P73" s="29"/>
    </row>
    <row r="74" spans="1:16" ht="24" customHeight="1">
      <c r="A74" s="20">
        <v>66</v>
      </c>
      <c r="B74" s="56" t="s">
        <v>65</v>
      </c>
      <c r="C74" s="56" t="s">
        <v>65</v>
      </c>
      <c r="D74" s="56" t="s">
        <v>65</v>
      </c>
      <c r="E74" s="56" t="s">
        <v>65</v>
      </c>
      <c r="F74" s="56" t="s">
        <v>65</v>
      </c>
      <c r="G74" s="56" t="s">
        <v>65</v>
      </c>
      <c r="H74" s="56" t="s">
        <v>65</v>
      </c>
      <c r="I74" s="56" t="s">
        <v>65</v>
      </c>
      <c r="J74" s="56" t="s">
        <v>65</v>
      </c>
      <c r="K74" s="56" t="s">
        <v>65</v>
      </c>
      <c r="L74" s="56" t="s">
        <v>65</v>
      </c>
      <c r="M74" s="56" t="s">
        <v>65</v>
      </c>
      <c r="N74" s="56" t="s">
        <v>65</v>
      </c>
      <c r="O74" s="29"/>
      <c r="P74" s="29"/>
    </row>
    <row r="75" spans="1:16" ht="24" customHeight="1">
      <c r="A75" s="20">
        <v>67</v>
      </c>
      <c r="B75" s="57" t="s">
        <v>66</v>
      </c>
      <c r="C75" s="57" t="s">
        <v>66</v>
      </c>
      <c r="D75" s="57" t="s">
        <v>66</v>
      </c>
      <c r="E75" s="57" t="s">
        <v>66</v>
      </c>
      <c r="F75" s="57" t="s">
        <v>66</v>
      </c>
      <c r="G75" s="57" t="s">
        <v>66</v>
      </c>
      <c r="H75" s="57" t="s">
        <v>66</v>
      </c>
      <c r="I75" s="57" t="s">
        <v>66</v>
      </c>
      <c r="J75" s="57" t="s">
        <v>66</v>
      </c>
      <c r="K75" s="57" t="s">
        <v>66</v>
      </c>
      <c r="L75" s="57" t="s">
        <v>66</v>
      </c>
      <c r="M75" s="57" t="s">
        <v>66</v>
      </c>
      <c r="N75" s="57" t="s">
        <v>66</v>
      </c>
      <c r="O75" s="29"/>
      <c r="P75" s="29"/>
    </row>
    <row r="76" spans="1:16" ht="24" customHeight="1">
      <c r="A76" s="20">
        <v>68</v>
      </c>
      <c r="B76" s="56" t="s">
        <v>67</v>
      </c>
      <c r="C76" s="56" t="s">
        <v>67</v>
      </c>
      <c r="D76" s="56" t="s">
        <v>67</v>
      </c>
      <c r="E76" s="56" t="s">
        <v>67</v>
      </c>
      <c r="F76" s="56" t="s">
        <v>67</v>
      </c>
      <c r="G76" s="56" t="s">
        <v>67</v>
      </c>
      <c r="H76" s="56" t="s">
        <v>67</v>
      </c>
      <c r="I76" s="56" t="s">
        <v>67</v>
      </c>
      <c r="J76" s="56" t="s">
        <v>67</v>
      </c>
      <c r="K76" s="56" t="s">
        <v>67</v>
      </c>
      <c r="L76" s="56" t="s">
        <v>67</v>
      </c>
      <c r="M76" s="56" t="s">
        <v>67</v>
      </c>
      <c r="N76" s="56" t="s">
        <v>67</v>
      </c>
      <c r="O76" s="29"/>
      <c r="P76" s="29"/>
    </row>
    <row r="77" spans="1:16" ht="24" customHeight="1">
      <c r="A77" s="20">
        <v>69</v>
      </c>
      <c r="B77" s="57" t="s">
        <v>68</v>
      </c>
      <c r="C77" s="57" t="s">
        <v>68</v>
      </c>
      <c r="D77" s="57" t="s">
        <v>68</v>
      </c>
      <c r="E77" s="57" t="s">
        <v>68</v>
      </c>
      <c r="F77" s="57" t="s">
        <v>68</v>
      </c>
      <c r="G77" s="57" t="s">
        <v>68</v>
      </c>
      <c r="H77" s="57" t="s">
        <v>68</v>
      </c>
      <c r="I77" s="57" t="s">
        <v>68</v>
      </c>
      <c r="J77" s="57" t="s">
        <v>68</v>
      </c>
      <c r="K77" s="57" t="s">
        <v>68</v>
      </c>
      <c r="L77" s="57" t="s">
        <v>68</v>
      </c>
      <c r="M77" s="57" t="s">
        <v>68</v>
      </c>
      <c r="N77" s="57" t="s">
        <v>68</v>
      </c>
      <c r="O77" s="29"/>
      <c r="P77" s="29"/>
    </row>
    <row r="78" spans="1:16" ht="24" customHeight="1">
      <c r="A78" s="20">
        <v>70</v>
      </c>
      <c r="B78" s="56" t="s">
        <v>69</v>
      </c>
      <c r="C78" s="56" t="s">
        <v>69</v>
      </c>
      <c r="D78" s="56" t="s">
        <v>69</v>
      </c>
      <c r="E78" s="56" t="s">
        <v>69</v>
      </c>
      <c r="F78" s="56" t="s">
        <v>69</v>
      </c>
      <c r="G78" s="56" t="s">
        <v>69</v>
      </c>
      <c r="H78" s="56" t="s">
        <v>69</v>
      </c>
      <c r="I78" s="56" t="s">
        <v>69</v>
      </c>
      <c r="J78" s="56" t="s">
        <v>69</v>
      </c>
      <c r="K78" s="56" t="s">
        <v>69</v>
      </c>
      <c r="L78" s="56" t="s">
        <v>69</v>
      </c>
      <c r="M78" s="56" t="s">
        <v>69</v>
      </c>
      <c r="N78" s="56" t="s">
        <v>69</v>
      </c>
      <c r="O78" s="29"/>
      <c r="P78" s="29"/>
    </row>
    <row r="79" spans="1:16" ht="24" customHeight="1">
      <c r="A79" s="20">
        <v>71</v>
      </c>
      <c r="B79" s="57" t="s">
        <v>70</v>
      </c>
      <c r="C79" s="57" t="s">
        <v>70</v>
      </c>
      <c r="D79" s="57" t="s">
        <v>70</v>
      </c>
      <c r="E79" s="57" t="s">
        <v>70</v>
      </c>
      <c r="F79" s="57" t="s">
        <v>70</v>
      </c>
      <c r="G79" s="57" t="s">
        <v>70</v>
      </c>
      <c r="H79" s="57" t="s">
        <v>70</v>
      </c>
      <c r="I79" s="57" t="s">
        <v>70</v>
      </c>
      <c r="J79" s="57" t="s">
        <v>70</v>
      </c>
      <c r="K79" s="57" t="s">
        <v>70</v>
      </c>
      <c r="L79" s="57" t="s">
        <v>70</v>
      </c>
      <c r="M79" s="57" t="s">
        <v>70</v>
      </c>
      <c r="N79" s="57" t="s">
        <v>70</v>
      </c>
      <c r="O79" s="29"/>
      <c r="P79" s="29"/>
    </row>
    <row r="80" spans="1:16" ht="24" customHeight="1">
      <c r="A80" s="20">
        <v>72</v>
      </c>
      <c r="B80" s="56" t="s">
        <v>71</v>
      </c>
      <c r="C80" s="56" t="s">
        <v>71</v>
      </c>
      <c r="D80" s="56" t="s">
        <v>71</v>
      </c>
      <c r="E80" s="56" t="s">
        <v>71</v>
      </c>
      <c r="F80" s="56" t="s">
        <v>71</v>
      </c>
      <c r="G80" s="56" t="s">
        <v>71</v>
      </c>
      <c r="H80" s="56" t="s">
        <v>71</v>
      </c>
      <c r="I80" s="56" t="s">
        <v>71</v>
      </c>
      <c r="J80" s="56" t="s">
        <v>71</v>
      </c>
      <c r="K80" s="56" t="s">
        <v>71</v>
      </c>
      <c r="L80" s="56" t="s">
        <v>71</v>
      </c>
      <c r="M80" s="56" t="s">
        <v>71</v>
      </c>
      <c r="N80" s="56" t="s">
        <v>71</v>
      </c>
      <c r="O80" s="29"/>
      <c r="P80" s="29"/>
    </row>
    <row r="81" spans="1:16" ht="24" customHeight="1">
      <c r="A81" s="20">
        <v>73</v>
      </c>
      <c r="B81" s="57" t="s">
        <v>72</v>
      </c>
      <c r="C81" s="57" t="s">
        <v>72</v>
      </c>
      <c r="D81" s="57" t="s">
        <v>72</v>
      </c>
      <c r="E81" s="57" t="s">
        <v>72</v>
      </c>
      <c r="F81" s="57" t="s">
        <v>72</v>
      </c>
      <c r="G81" s="57" t="s">
        <v>72</v>
      </c>
      <c r="H81" s="57" t="s">
        <v>72</v>
      </c>
      <c r="I81" s="57" t="s">
        <v>72</v>
      </c>
      <c r="J81" s="57" t="s">
        <v>72</v>
      </c>
      <c r="K81" s="57" t="s">
        <v>72</v>
      </c>
      <c r="L81" s="57" t="s">
        <v>72</v>
      </c>
      <c r="M81" s="57" t="s">
        <v>72</v>
      </c>
      <c r="N81" s="57" t="s">
        <v>72</v>
      </c>
      <c r="O81" s="29"/>
      <c r="P81" s="29"/>
    </row>
    <row r="82" spans="1:16" ht="24" customHeight="1">
      <c r="A82" s="20">
        <v>74</v>
      </c>
      <c r="B82" s="56" t="s">
        <v>73</v>
      </c>
      <c r="C82" s="56" t="s">
        <v>73</v>
      </c>
      <c r="D82" s="56" t="s">
        <v>73</v>
      </c>
      <c r="E82" s="56" t="s">
        <v>73</v>
      </c>
      <c r="F82" s="56" t="s">
        <v>73</v>
      </c>
      <c r="G82" s="56" t="s">
        <v>73</v>
      </c>
      <c r="H82" s="56" t="s">
        <v>73</v>
      </c>
      <c r="I82" s="56" t="s">
        <v>73</v>
      </c>
      <c r="J82" s="56" t="s">
        <v>73</v>
      </c>
      <c r="K82" s="56" t="s">
        <v>73</v>
      </c>
      <c r="L82" s="56" t="s">
        <v>73</v>
      </c>
      <c r="M82" s="56" t="s">
        <v>73</v>
      </c>
      <c r="N82" s="56" t="s">
        <v>73</v>
      </c>
      <c r="O82" s="29"/>
      <c r="P82" s="29"/>
    </row>
  </sheetData>
  <sheetProtection algorithmName="SHA-512" hashValue="Wgf1zOM1PCVWhlIcsK3gQ8EcwGId4GR0OzGMp2Pl5UuBJQtZwe0IFokYCgeUNScM25RPKMCQipbzheklzMPEUQ==" saltValue="5Ui486gRnMfhJbN5J6b57Q==" spinCount="100000" sheet="1" formatCells="0" formatColumns="0" formatRows="0" insertColumns="0" insertRows="0" insertHyperlinks="0" deleteColumns="0" deleteRows="0" selectLockedCells="1" sort="0" autoFilter="0" pivotTables="0"/>
  <mergeCells count="153">
    <mergeCell ref="A4:P7"/>
    <mergeCell ref="O9:P9"/>
    <mergeCell ref="O10:P10"/>
    <mergeCell ref="O11:P11"/>
    <mergeCell ref="A2:C2"/>
    <mergeCell ref="D2:I2"/>
    <mergeCell ref="K2:L2"/>
    <mergeCell ref="M2:P2"/>
    <mergeCell ref="B13:N13"/>
    <mergeCell ref="B14:N14"/>
    <mergeCell ref="B15:N15"/>
    <mergeCell ref="B16:N16"/>
    <mergeCell ref="B17:N17"/>
    <mergeCell ref="B18:N18"/>
    <mergeCell ref="B9:N9"/>
    <mergeCell ref="B10:N10"/>
    <mergeCell ref="B11:N11"/>
    <mergeCell ref="B12:N12"/>
    <mergeCell ref="B25:N25"/>
    <mergeCell ref="B26:N26"/>
    <mergeCell ref="B27:N27"/>
    <mergeCell ref="B28:N28"/>
    <mergeCell ref="B29:N29"/>
    <mergeCell ref="B30:N30"/>
    <mergeCell ref="B19:N19"/>
    <mergeCell ref="B20:N20"/>
    <mergeCell ref="B21:N21"/>
    <mergeCell ref="B22:N22"/>
    <mergeCell ref="B23:N23"/>
    <mergeCell ref="B24:N24"/>
    <mergeCell ref="B37:N37"/>
    <mergeCell ref="B38:N38"/>
    <mergeCell ref="B39:N39"/>
    <mergeCell ref="B40:N40"/>
    <mergeCell ref="B41:N41"/>
    <mergeCell ref="B42:N42"/>
    <mergeCell ref="B31:N31"/>
    <mergeCell ref="B32:N32"/>
    <mergeCell ref="B33:N33"/>
    <mergeCell ref="B34:N34"/>
    <mergeCell ref="B35:N35"/>
    <mergeCell ref="B36:N36"/>
    <mergeCell ref="B52:N52"/>
    <mergeCell ref="B53:N53"/>
    <mergeCell ref="B54:N54"/>
    <mergeCell ref="B43:N43"/>
    <mergeCell ref="B44:N44"/>
    <mergeCell ref="B45:N45"/>
    <mergeCell ref="B46:N46"/>
    <mergeCell ref="B47:N47"/>
    <mergeCell ref="B48:N48"/>
    <mergeCell ref="O12:P12"/>
    <mergeCell ref="O13:P13"/>
    <mergeCell ref="O14:P14"/>
    <mergeCell ref="O15:P15"/>
    <mergeCell ref="O16:P16"/>
    <mergeCell ref="O17:P17"/>
    <mergeCell ref="B67:N67"/>
    <mergeCell ref="B68:N68"/>
    <mergeCell ref="B69:N69"/>
    <mergeCell ref="B61:N61"/>
    <mergeCell ref="B62:N62"/>
    <mergeCell ref="B63:N63"/>
    <mergeCell ref="B64:N64"/>
    <mergeCell ref="B65:N65"/>
    <mergeCell ref="B66:N66"/>
    <mergeCell ref="B55:N55"/>
    <mergeCell ref="B56:N56"/>
    <mergeCell ref="B57:N57"/>
    <mergeCell ref="B58:N58"/>
    <mergeCell ref="B59:N59"/>
    <mergeCell ref="B60:N60"/>
    <mergeCell ref="B49:N49"/>
    <mergeCell ref="B50:N50"/>
    <mergeCell ref="B51:N51"/>
    <mergeCell ref="O24:P24"/>
    <mergeCell ref="O25:P25"/>
    <mergeCell ref="O26:P26"/>
    <mergeCell ref="O27:P27"/>
    <mergeCell ref="O28:P28"/>
    <mergeCell ref="O29:P29"/>
    <mergeCell ref="O18:P18"/>
    <mergeCell ref="O19:P19"/>
    <mergeCell ref="O20:P20"/>
    <mergeCell ref="O21:P21"/>
    <mergeCell ref="O22:P22"/>
    <mergeCell ref="O23:P23"/>
    <mergeCell ref="O36:P36"/>
    <mergeCell ref="O37:P37"/>
    <mergeCell ref="O38:P38"/>
    <mergeCell ref="O39:P39"/>
    <mergeCell ref="O40:P40"/>
    <mergeCell ref="O41:P41"/>
    <mergeCell ref="O30:P30"/>
    <mergeCell ref="O31:P31"/>
    <mergeCell ref="O32:P32"/>
    <mergeCell ref="O33:P33"/>
    <mergeCell ref="O34:P34"/>
    <mergeCell ref="O35:P35"/>
    <mergeCell ref="O48:P48"/>
    <mergeCell ref="O49:P49"/>
    <mergeCell ref="O50:P50"/>
    <mergeCell ref="O51:P51"/>
    <mergeCell ref="O52:P52"/>
    <mergeCell ref="O53:P53"/>
    <mergeCell ref="O42:P42"/>
    <mergeCell ref="O43:P43"/>
    <mergeCell ref="O44:P44"/>
    <mergeCell ref="O45:P45"/>
    <mergeCell ref="O46:P46"/>
    <mergeCell ref="O47:P47"/>
    <mergeCell ref="O60:P60"/>
    <mergeCell ref="O61:P61"/>
    <mergeCell ref="O62:P62"/>
    <mergeCell ref="O63:P63"/>
    <mergeCell ref="O64:P64"/>
    <mergeCell ref="O65:P65"/>
    <mergeCell ref="O54:P54"/>
    <mergeCell ref="O55:P55"/>
    <mergeCell ref="O56:P56"/>
    <mergeCell ref="O57:P57"/>
    <mergeCell ref="O58:P58"/>
    <mergeCell ref="O59:P59"/>
    <mergeCell ref="B79:N79"/>
    <mergeCell ref="O79:P79"/>
    <mergeCell ref="B80:N80"/>
    <mergeCell ref="O80:P80"/>
    <mergeCell ref="B81:N81"/>
    <mergeCell ref="B82:N82"/>
    <mergeCell ref="O81:P81"/>
    <mergeCell ref="O82:P82"/>
    <mergeCell ref="B76:N76"/>
    <mergeCell ref="O76:P76"/>
    <mergeCell ref="B77:N77"/>
    <mergeCell ref="O77:P77"/>
    <mergeCell ref="B78:N78"/>
    <mergeCell ref="O78:P78"/>
    <mergeCell ref="O72:P72"/>
    <mergeCell ref="B73:N73"/>
    <mergeCell ref="O73:P73"/>
    <mergeCell ref="B74:N74"/>
    <mergeCell ref="O74:P74"/>
    <mergeCell ref="B75:N75"/>
    <mergeCell ref="O75:P75"/>
    <mergeCell ref="O66:P66"/>
    <mergeCell ref="O67:P67"/>
    <mergeCell ref="O68:P68"/>
    <mergeCell ref="O69:P69"/>
    <mergeCell ref="O70:P70"/>
    <mergeCell ref="O71:P71"/>
    <mergeCell ref="B70:N70"/>
    <mergeCell ref="B71:N71"/>
    <mergeCell ref="B72:N72"/>
  </mergeCells>
  <conditionalFormatting sqref="D2">
    <cfRule type="notContainsBlanks" dxfId="17" priority="3">
      <formula>LEN(TRIM(D2))&gt;0</formula>
    </cfRule>
    <cfRule type="containsBlanks" dxfId="16" priority="4">
      <formula>LEN(TRIM(D2))=0</formula>
    </cfRule>
  </conditionalFormatting>
  <conditionalFormatting sqref="O9:P82">
    <cfRule type="containsBlanks" dxfId="15" priority="5">
      <formula>LEN(TRIM(O9))=0</formula>
    </cfRule>
    <cfRule type="notContainsBlanks" dxfId="14" priority="6">
      <formula>LEN(TRIM(O9))&gt;0</formula>
    </cfRule>
  </conditionalFormatting>
  <conditionalFormatting sqref="M2">
    <cfRule type="notContainsBlanks" dxfId="13" priority="1">
      <formula>LEN(TRIM(M2))&gt;0</formula>
    </cfRule>
    <cfRule type="containsBlanks" dxfId="12" priority="2">
      <formula>LEN(TRIM(M2))=0</formula>
    </cfRule>
  </conditionalFormatting>
  <dataValidations count="1">
    <dataValidation type="list" allowBlank="1" showErrorMessage="1" promptTitle="Подсказка" prompt="1 - почти никогда_x000a_2 - иногда_x000a_3 - часто_x000a_4 - почти всегда" sqref="O9:P82">
      <formula1>$X$7:$X$8</formula1>
    </dataValidation>
  </dataValidations>
  <pageMargins left="0.7" right="0.7" top="0.75" bottom="0.75" header="0.3" footer="0.3"/>
  <pageSetup paperSize="9" orientation="portrait" r:id="rId1"/>
  <picture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E85"/>
  <sheetViews>
    <sheetView workbookViewId="0">
      <selection activeCell="D11" sqref="D11"/>
    </sheetView>
  </sheetViews>
  <sheetFormatPr defaultRowHeight="15"/>
  <cols>
    <col min="1" max="1" width="31.85546875" customWidth="1"/>
    <col min="2" max="2" width="75.5703125" customWidth="1"/>
    <col min="3" max="3" width="23.5703125" customWidth="1"/>
    <col min="4" max="12" width="3.7109375" customWidth="1"/>
  </cols>
  <sheetData>
    <row r="1" spans="1:5" ht="15.75">
      <c r="A1" s="4" t="s">
        <v>74</v>
      </c>
      <c r="B1" s="4" t="s">
        <v>75</v>
      </c>
      <c r="C1" s="1" t="s">
        <v>93</v>
      </c>
    </row>
    <row r="2" spans="1:5" ht="32.25" customHeight="1">
      <c r="A2" s="2" t="s">
        <v>84</v>
      </c>
      <c r="B2" s="2" t="s">
        <v>76</v>
      </c>
      <c r="C2" s="5" t="e">
        <f>SUM(#REF!,#REF!,#REF!,#REF!,#REF!,#REF!,#REF!,#REF!,#REF!,#REF!,#REF!,#REF!,#REF!,#REF!,#REF!)</f>
        <v>#REF!</v>
      </c>
      <c r="D2">
        <f>SUM(E16,E17,E32,E33,E36,E39,E40,E48,E49,E50,E56,E57,E64,E65,E77,E78,E82)</f>
        <v>0</v>
      </c>
    </row>
    <row r="3" spans="1:5" ht="27.75" customHeight="1">
      <c r="A3" s="2" t="s">
        <v>85</v>
      </c>
      <c r="B3" s="2" t="s">
        <v>77</v>
      </c>
      <c r="C3" s="5" t="e">
        <f>SUM(#REF!,#REF!,#REF!,#REF!,#REF!,#REF!,#REF!,#REF!,#REF!,#REF!,#REF!)</f>
        <v>#REF!</v>
      </c>
      <c r="D3">
        <f>SUM(E24,E25,E30,E31,E46,E47,E53,E68,E69,E75,E76)</f>
        <v>0</v>
      </c>
    </row>
    <row r="4" spans="1:5" ht="30" customHeight="1">
      <c r="A4" s="2" t="s">
        <v>86</v>
      </c>
      <c r="B4" s="2" t="s">
        <v>78</v>
      </c>
      <c r="C4" s="5" t="e">
        <f>SUM(#REF!,#REF!,#REF!,#REF!,#REF!,#REF!,#REF!,#REF!,#REF!,#REF!,#REF!,#REF!,#REF!,#REF!)</f>
        <v>#REF!</v>
      </c>
      <c r="D4">
        <f>SUM(E12,E13,E14,E15,E26,E27,E28,E29,E45,E54,E55,E70,E74,E83)</f>
        <v>0</v>
      </c>
    </row>
    <row r="5" spans="1:5" ht="25.5" customHeight="1">
      <c r="A5" s="3" t="s">
        <v>87</v>
      </c>
      <c r="B5" s="3"/>
      <c r="C5" s="5"/>
    </row>
    <row r="6" spans="1:5" ht="24.75" customHeight="1">
      <c r="A6" s="2" t="s">
        <v>89</v>
      </c>
      <c r="B6" s="2" t="s">
        <v>79</v>
      </c>
      <c r="C6" s="5" t="e">
        <f>SUM(#REF!,#REF!,#REF!,#REF!)</f>
        <v>#REF!</v>
      </c>
      <c r="D6">
        <f>SUM(E20,E21,E61,E72)</f>
        <v>0</v>
      </c>
    </row>
    <row r="7" spans="1:5" ht="24.75" customHeight="1">
      <c r="A7" s="2" t="s">
        <v>90</v>
      </c>
      <c r="B7" s="2" t="s">
        <v>80</v>
      </c>
      <c r="C7" s="5" t="e">
        <f>SUM(#REF!,#REF!,#REF!,#REF!)</f>
        <v>#REF!</v>
      </c>
      <c r="D7">
        <f>SUM(E60,E61,E72,E86)</f>
        <v>0</v>
      </c>
    </row>
    <row r="8" spans="1:5" ht="22.5" customHeight="1">
      <c r="A8" s="2" t="s">
        <v>91</v>
      </c>
      <c r="B8" s="2" t="s">
        <v>81</v>
      </c>
      <c r="C8" s="5" t="e">
        <f>SUM(#REF!,#REF!,#REF!,#REF!)</f>
        <v>#REF!</v>
      </c>
      <c r="D8">
        <f>SUM(E37,E38,E62,E81)</f>
        <v>0</v>
      </c>
    </row>
    <row r="9" spans="1:5" ht="23.25" customHeight="1">
      <c r="A9" s="2" t="s">
        <v>92</v>
      </c>
      <c r="B9" s="2" t="s">
        <v>82</v>
      </c>
      <c r="C9" s="5" t="e">
        <f>SUM(#REF!,#REF!,#REF!,#REF!)</f>
        <v>#REF!</v>
      </c>
      <c r="D9">
        <f>SUM(E22,E23,E63,E73)</f>
        <v>0</v>
      </c>
    </row>
    <row r="10" spans="1:5" ht="23.25">
      <c r="A10" s="2" t="s">
        <v>88</v>
      </c>
      <c r="B10" s="2" t="s">
        <v>83</v>
      </c>
      <c r="C10" s="5" t="e">
        <f>SUM(#REF!,#REF!,#REF!,#REF!,#REF!,#REF!,#REF!,#REF!,#REF!,#REF!,#REF!,#REF!,#REF!,#REF!,#REF!,#REF!)</f>
        <v>#REF!</v>
      </c>
      <c r="D10">
        <f>SUM(E18,E19,E34,E35,E41,E42,E43,E44,E51,E52,E58,E66,E67,E79,E80,E84)</f>
        <v>0</v>
      </c>
    </row>
    <row r="12" spans="1:5">
      <c r="D12">
        <v>1</v>
      </c>
      <c r="E12">
        <f>IF('Методика первичной диагностики'!O9="-",1,)</f>
        <v>0</v>
      </c>
    </row>
    <row r="13" spans="1:5">
      <c r="D13">
        <v>2</v>
      </c>
      <c r="E13">
        <f>IF('Методика первичной диагностики'!O10="+",1,)</f>
        <v>0</v>
      </c>
    </row>
    <row r="14" spans="1:5">
      <c r="D14">
        <v>3</v>
      </c>
      <c r="E14">
        <f>IF('Методика первичной диагностики'!O11="-",1,)</f>
        <v>0</v>
      </c>
    </row>
    <row r="15" spans="1:5">
      <c r="D15">
        <v>4</v>
      </c>
      <c r="E15">
        <f>IF('Методика первичной диагностики'!O12="+",1,)</f>
        <v>0</v>
      </c>
    </row>
    <row r="16" spans="1:5">
      <c r="D16">
        <v>5</v>
      </c>
      <c r="E16">
        <f>IF('Методика первичной диагностики'!O13="+",1,)</f>
        <v>0</v>
      </c>
    </row>
    <row r="17" spans="4:5">
      <c r="D17">
        <v>6</v>
      </c>
      <c r="E17">
        <f>IF('Методика первичной диагностики'!O14="+",1,)</f>
        <v>0</v>
      </c>
    </row>
    <row r="18" spans="4:5">
      <c r="D18">
        <v>7</v>
      </c>
      <c r="E18">
        <f>IF('Методика первичной диагностики'!O15="+",1,)</f>
        <v>0</v>
      </c>
    </row>
    <row r="19" spans="4:5">
      <c r="D19">
        <v>8</v>
      </c>
      <c r="E19">
        <f>IF('Методика первичной диагностики'!O16="+",1,)</f>
        <v>0</v>
      </c>
    </row>
    <row r="20" spans="4:5">
      <c r="D20">
        <v>9</v>
      </c>
      <c r="E20">
        <f>IF('Методика первичной диагностики'!O17="+",1,)</f>
        <v>0</v>
      </c>
    </row>
    <row r="21" spans="4:5">
      <c r="D21">
        <v>10</v>
      </c>
      <c r="E21">
        <f>IF('Методика первичной диагностики'!O18="+",1,)</f>
        <v>0</v>
      </c>
    </row>
    <row r="22" spans="4:5">
      <c r="D22">
        <v>11</v>
      </c>
      <c r="E22">
        <f>IF('Методика первичной диагностики'!O19="+",1,)</f>
        <v>0</v>
      </c>
    </row>
    <row r="23" spans="4:5">
      <c r="D23">
        <v>12</v>
      </c>
      <c r="E23">
        <f>IF('Методика первичной диагностики'!O20="+",1,)</f>
        <v>0</v>
      </c>
    </row>
    <row r="24" spans="4:5">
      <c r="D24">
        <v>13</v>
      </c>
      <c r="E24">
        <f>IF('Методика первичной диагностики'!O21="+",1,)</f>
        <v>0</v>
      </c>
    </row>
    <row r="25" spans="4:5">
      <c r="D25">
        <v>14</v>
      </c>
      <c r="E25">
        <f>IF('Методика первичной диагностики'!O22="+",1,)</f>
        <v>0</v>
      </c>
    </row>
    <row r="26" spans="4:5">
      <c r="D26">
        <v>15</v>
      </c>
      <c r="E26">
        <f>IF('Методика первичной диагностики'!O23="+",1,)</f>
        <v>0</v>
      </c>
    </row>
    <row r="27" spans="4:5">
      <c r="D27">
        <v>16</v>
      </c>
      <c r="E27">
        <f>IF('Методика первичной диагностики'!O24="+",1,)</f>
        <v>0</v>
      </c>
    </row>
    <row r="28" spans="4:5">
      <c r="D28">
        <v>17</v>
      </c>
      <c r="E28">
        <f>IF('Методика первичной диагностики'!O25="-",1,)</f>
        <v>0</v>
      </c>
    </row>
    <row r="29" spans="4:5">
      <c r="D29">
        <v>18</v>
      </c>
      <c r="E29">
        <f>IF('Методика первичной диагностики'!O26="+",1,)</f>
        <v>0</v>
      </c>
    </row>
    <row r="30" spans="4:5">
      <c r="D30">
        <v>19</v>
      </c>
      <c r="E30">
        <f>IF('Методика первичной диагностики'!O27="+",1,)</f>
        <v>0</v>
      </c>
    </row>
    <row r="31" spans="4:5">
      <c r="D31">
        <v>20</v>
      </c>
      <c r="E31">
        <f>IF('Методика первичной диагностики'!O28="+",1,)</f>
        <v>0</v>
      </c>
    </row>
    <row r="32" spans="4:5">
      <c r="D32">
        <v>21</v>
      </c>
      <c r="E32">
        <f>IF('Методика первичной диагностики'!O29="+",1,)</f>
        <v>0</v>
      </c>
    </row>
    <row r="33" spans="4:5">
      <c r="D33">
        <v>22</v>
      </c>
      <c r="E33">
        <f>IF('Методика первичной диагностики'!O30="-",1,)</f>
        <v>0</v>
      </c>
    </row>
    <row r="34" spans="4:5">
      <c r="D34">
        <v>23</v>
      </c>
      <c r="E34">
        <f>IF('Методика первичной диагностики'!O31="-",1,)</f>
        <v>0</v>
      </c>
    </row>
    <row r="35" spans="4:5">
      <c r="D35">
        <v>24</v>
      </c>
      <c r="E35">
        <f>IF('Методика первичной диагностики'!O32="+",1,)</f>
        <v>0</v>
      </c>
    </row>
    <row r="36" spans="4:5">
      <c r="D36">
        <v>25</v>
      </c>
      <c r="E36">
        <f>IF('Методика первичной диагностики'!O33="+",1,)</f>
        <v>0</v>
      </c>
    </row>
    <row r="37" spans="4:5">
      <c r="D37">
        <v>26</v>
      </c>
      <c r="E37">
        <f>IF('Методика первичной диагностики'!O34="+",1,)</f>
        <v>0</v>
      </c>
    </row>
    <row r="38" spans="4:5">
      <c r="D38">
        <v>27</v>
      </c>
      <c r="E38">
        <f>IF('Методика первичной диагностики'!O35="+",1,)</f>
        <v>0</v>
      </c>
    </row>
    <row r="39" spans="4:5">
      <c r="D39">
        <v>28</v>
      </c>
      <c r="E39">
        <f>IF('Методика первичной диагностики'!O36="+",1,)</f>
        <v>0</v>
      </c>
    </row>
    <row r="40" spans="4:5">
      <c r="D40">
        <v>29</v>
      </c>
      <c r="E40">
        <f>IF('Методика первичной диагностики'!O37="+",1,)</f>
        <v>0</v>
      </c>
    </row>
    <row r="41" spans="4:5">
      <c r="D41">
        <v>30</v>
      </c>
      <c r="E41">
        <f>IF('Методика первичной диагностики'!O38="+",1,)</f>
        <v>0</v>
      </c>
    </row>
    <row r="42" spans="4:5">
      <c r="D42">
        <v>31</v>
      </c>
      <c r="E42">
        <f>IF('Методика первичной диагностики'!O39="+",1,)</f>
        <v>0</v>
      </c>
    </row>
    <row r="43" spans="4:5">
      <c r="D43">
        <v>32</v>
      </c>
      <c r="E43">
        <f>IF('Методика первичной диагностики'!O40="+",1,)</f>
        <v>0</v>
      </c>
    </row>
    <row r="44" spans="4:5">
      <c r="D44">
        <v>33</v>
      </c>
      <c r="E44">
        <f>IF('Методика первичной диагностики'!O41="+",1,)</f>
        <v>0</v>
      </c>
    </row>
    <row r="45" spans="4:5">
      <c r="D45">
        <v>34</v>
      </c>
      <c r="E45">
        <f>IF('Методика первичной диагностики'!O42="+",1,)</f>
        <v>0</v>
      </c>
    </row>
    <row r="46" spans="4:5">
      <c r="D46">
        <v>35</v>
      </c>
      <c r="E46">
        <f>IF('Методика первичной диагностики'!O43="+",1,)</f>
        <v>0</v>
      </c>
    </row>
    <row r="47" spans="4:5">
      <c r="D47">
        <v>36</v>
      </c>
      <c r="E47">
        <f>IF('Методика первичной диагностики'!O44="+",1,)</f>
        <v>0</v>
      </c>
    </row>
    <row r="48" spans="4:5">
      <c r="D48">
        <v>37</v>
      </c>
      <c r="E48">
        <f>IF('Методика первичной диагностики'!O45="+",1,)</f>
        <v>0</v>
      </c>
    </row>
    <row r="49" spans="4:5">
      <c r="D49">
        <v>38</v>
      </c>
      <c r="E49">
        <f>IF('Методика первичной диагностики'!O46="+",1,)</f>
        <v>0</v>
      </c>
    </row>
    <row r="50" spans="4:5">
      <c r="D50">
        <v>39</v>
      </c>
      <c r="E50">
        <f>IF('Методика первичной диагностики'!O47="+",1,)</f>
        <v>0</v>
      </c>
    </row>
    <row r="51" spans="4:5">
      <c r="D51">
        <v>40</v>
      </c>
      <c r="E51">
        <f>IF('Методика первичной диагностики'!O48="+",1,)</f>
        <v>0</v>
      </c>
    </row>
    <row r="52" spans="4:5">
      <c r="D52">
        <v>41</v>
      </c>
      <c r="E52">
        <f>IF('Методика первичной диагностики'!O49="+",1,)</f>
        <v>0</v>
      </c>
    </row>
    <row r="53" spans="4:5">
      <c r="D53">
        <v>42</v>
      </c>
      <c r="E53">
        <f>IF('Методика первичной диагностики'!O50="+",1,)</f>
        <v>0</v>
      </c>
    </row>
    <row r="54" spans="4:5">
      <c r="D54">
        <v>43</v>
      </c>
      <c r="E54">
        <f>IF('Методика первичной диагностики'!O51="+",1,)</f>
        <v>0</v>
      </c>
    </row>
    <row r="55" spans="4:5">
      <c r="D55">
        <v>44</v>
      </c>
      <c r="E55">
        <f>IF('Методика первичной диагностики'!O52="+",1,)</f>
        <v>0</v>
      </c>
    </row>
    <row r="56" spans="4:5">
      <c r="D56">
        <v>45</v>
      </c>
      <c r="E56">
        <f>IF('Методика первичной диагностики'!O53="+",1,)</f>
        <v>0</v>
      </c>
    </row>
    <row r="57" spans="4:5">
      <c r="D57">
        <v>46</v>
      </c>
      <c r="E57">
        <f>IF('Методика первичной диагностики'!O54="+",1,)</f>
        <v>0</v>
      </c>
    </row>
    <row r="58" spans="4:5">
      <c r="D58">
        <v>47</v>
      </c>
      <c r="E58">
        <f>IF('Методика первичной диагностики'!O55="+",1,)</f>
        <v>0</v>
      </c>
    </row>
    <row r="59" spans="4:5">
      <c r="D59">
        <v>48</v>
      </c>
      <c r="E59">
        <f>IF('Методика первичной диагностики'!O56="+",1,)</f>
        <v>0</v>
      </c>
    </row>
    <row r="60" spans="4:5">
      <c r="D60">
        <v>49</v>
      </c>
      <c r="E60">
        <f>IF('Методика первичной диагностики'!O57="+",1,)</f>
        <v>0</v>
      </c>
    </row>
    <row r="61" spans="4:5">
      <c r="D61">
        <v>50</v>
      </c>
      <c r="E61">
        <f>IF('Методика первичной диагностики'!O58="+",1,)</f>
        <v>0</v>
      </c>
    </row>
    <row r="62" spans="4:5">
      <c r="D62">
        <v>51</v>
      </c>
      <c r="E62">
        <f>IF('Методика первичной диагностики'!O59="+",1,)</f>
        <v>0</v>
      </c>
    </row>
    <row r="63" spans="4:5">
      <c r="D63">
        <v>52</v>
      </c>
      <c r="E63">
        <f>IF('Методика первичной диагностики'!O60="+",1,)</f>
        <v>0</v>
      </c>
    </row>
    <row r="64" spans="4:5">
      <c r="D64">
        <v>53</v>
      </c>
      <c r="E64">
        <f>IF('Методика первичной диагностики'!O61="+",1,)</f>
        <v>0</v>
      </c>
    </row>
    <row r="65" spans="4:5">
      <c r="D65">
        <v>54</v>
      </c>
      <c r="E65">
        <f>IF('Методика первичной диагностики'!O62="+",1,)</f>
        <v>0</v>
      </c>
    </row>
    <row r="66" spans="4:5">
      <c r="D66">
        <v>55</v>
      </c>
      <c r="E66">
        <f>IF('Методика первичной диагностики'!O63="+",1,)</f>
        <v>0</v>
      </c>
    </row>
    <row r="67" spans="4:5">
      <c r="D67">
        <v>56</v>
      </c>
      <c r="E67">
        <f>IF('Методика первичной диагностики'!O64="+",1,)</f>
        <v>0</v>
      </c>
    </row>
    <row r="68" spans="4:5">
      <c r="D68">
        <v>57</v>
      </c>
      <c r="E68">
        <f>IF('Методика первичной диагностики'!O65="+",1,)</f>
        <v>0</v>
      </c>
    </row>
    <row r="69" spans="4:5">
      <c r="D69">
        <v>58</v>
      </c>
      <c r="E69">
        <f>IF('Методика первичной диагностики'!O66="+",1,)</f>
        <v>0</v>
      </c>
    </row>
    <row r="70" spans="4:5">
      <c r="D70">
        <v>59</v>
      </c>
      <c r="E70">
        <f>IF('Методика первичной диагностики'!O67="-",1,)</f>
        <v>0</v>
      </c>
    </row>
    <row r="71" spans="4:5">
      <c r="D71">
        <v>60</v>
      </c>
      <c r="E71">
        <f>IF('Методика первичной диагностики'!O68="-",1,)</f>
        <v>0</v>
      </c>
    </row>
    <row r="72" spans="4:5">
      <c r="D72">
        <v>61</v>
      </c>
      <c r="E72">
        <f>IF('Методика первичной диагностики'!O69="+",1,)</f>
        <v>0</v>
      </c>
    </row>
    <row r="73" spans="4:5">
      <c r="D73">
        <v>62</v>
      </c>
      <c r="E73">
        <f>IF('Методика первичной диагностики'!O70="+",1,)</f>
        <v>0</v>
      </c>
    </row>
    <row r="74" spans="4:5">
      <c r="D74">
        <v>63</v>
      </c>
      <c r="E74">
        <f>IF('Методика первичной диагностики'!O71="+",1,)</f>
        <v>0</v>
      </c>
    </row>
    <row r="75" spans="4:5">
      <c r="D75">
        <v>64</v>
      </c>
      <c r="E75">
        <f>IF('Методика первичной диагностики'!O72="+",1,)</f>
        <v>0</v>
      </c>
    </row>
    <row r="76" spans="4:5">
      <c r="D76">
        <v>65</v>
      </c>
      <c r="E76">
        <f>IF('Методика первичной диагностики'!O73="+",1,)</f>
        <v>0</v>
      </c>
    </row>
    <row r="77" spans="4:5">
      <c r="D77">
        <v>66</v>
      </c>
      <c r="E77">
        <f>IF('Методика первичной диагностики'!O74="+",1,)</f>
        <v>0</v>
      </c>
    </row>
    <row r="78" spans="4:5">
      <c r="D78">
        <v>67</v>
      </c>
      <c r="E78">
        <f>IF('Методика первичной диагностики'!O75="+",1,)</f>
        <v>0</v>
      </c>
    </row>
    <row r="79" spans="4:5">
      <c r="D79">
        <v>68</v>
      </c>
      <c r="E79">
        <f>IF('Методика первичной диагностики'!O76="+",1,)</f>
        <v>0</v>
      </c>
    </row>
    <row r="80" spans="4:5">
      <c r="D80">
        <v>69</v>
      </c>
      <c r="E80">
        <f>IF('Методика первичной диагностики'!O77="+",1,)</f>
        <v>0</v>
      </c>
    </row>
    <row r="81" spans="4:5">
      <c r="D81">
        <v>70</v>
      </c>
      <c r="E81">
        <f>IF('Методика первичной диагностики'!O78="+",1,)</f>
        <v>0</v>
      </c>
    </row>
    <row r="82" spans="4:5">
      <c r="D82">
        <v>71</v>
      </c>
      <c r="E82">
        <f>IF('Методика первичной диагностики'!O79="+",1,)</f>
        <v>0</v>
      </c>
    </row>
    <row r="83" spans="4:5">
      <c r="D83">
        <v>72</v>
      </c>
      <c r="E83">
        <f>IF('Методика первичной диагностики'!O80="+",1,)</f>
        <v>0</v>
      </c>
    </row>
    <row r="84" spans="4:5">
      <c r="D84">
        <v>73</v>
      </c>
      <c r="E84">
        <f>IF('Методика первичной диагностики'!O81="+",1,)</f>
        <v>0</v>
      </c>
    </row>
    <row r="85" spans="4:5">
      <c r="D85">
        <v>74</v>
      </c>
      <c r="E85">
        <f>IF('Методика первичной диагностики'!O82="+",1,)</f>
        <v>0</v>
      </c>
    </row>
  </sheetData>
  <conditionalFormatting sqref="C3">
    <cfRule type="cellIs" dxfId="11" priority="11" operator="greaterThan">
      <formula>6</formula>
    </cfRule>
  </conditionalFormatting>
  <conditionalFormatting sqref="C4">
    <cfRule type="cellIs" dxfId="10" priority="10" operator="greaterThan">
      <formula>7</formula>
    </cfRule>
  </conditionalFormatting>
  <conditionalFormatting sqref="C6:C9">
    <cfRule type="cellIs" dxfId="9" priority="8" operator="greaterThan">
      <formula>3</formula>
    </cfRule>
    <cfRule type="cellIs" dxfId="8" priority="9" operator="greaterThan">
      <formula>3.5</formula>
    </cfRule>
  </conditionalFormatting>
  <conditionalFormatting sqref="C10">
    <cfRule type="cellIs" dxfId="7" priority="7" operator="greaterThan">
      <formula>8</formula>
    </cfRule>
  </conditionalFormatting>
  <conditionalFormatting sqref="C2">
    <cfRule type="cellIs" dxfId="6" priority="1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/>
  <dimension ref="A1:N43"/>
  <sheetViews>
    <sheetView zoomScale="85" zoomScaleNormal="85" workbookViewId="0">
      <selection activeCell="A42" sqref="A42:I43"/>
    </sheetView>
  </sheetViews>
  <sheetFormatPr defaultRowHeight="15"/>
  <cols>
    <col min="1" max="1" width="11" customWidth="1"/>
    <col min="6" max="6" width="15.42578125" bestFit="1" customWidth="1"/>
    <col min="9" max="9" width="12.28515625" customWidth="1"/>
  </cols>
  <sheetData>
    <row r="1" spans="1:14" ht="44.25" customHeight="1">
      <c r="A1" s="42" t="s">
        <v>102</v>
      </c>
      <c r="B1" s="42"/>
      <c r="C1" s="42"/>
      <c r="D1" s="42"/>
      <c r="E1" s="42"/>
      <c r="F1" s="42"/>
      <c r="G1" s="42"/>
      <c r="H1" s="42"/>
      <c r="I1" s="42"/>
    </row>
    <row r="2" spans="1:14">
      <c r="A2" s="6"/>
      <c r="B2" s="6"/>
      <c r="C2" s="6"/>
      <c r="D2" s="6"/>
      <c r="E2" s="6"/>
      <c r="F2" s="6"/>
      <c r="G2" s="6"/>
      <c r="H2" s="6"/>
      <c r="I2" s="6"/>
    </row>
    <row r="3" spans="1:14" ht="18.75">
      <c r="A3" s="7" t="s">
        <v>96</v>
      </c>
      <c r="B3" s="43" t="str">
        <f>PROPER('Методика первичной диагностики'!D2)</f>
        <v/>
      </c>
      <c r="C3" s="43"/>
      <c r="D3" s="43"/>
      <c r="E3" s="43"/>
      <c r="F3" s="43"/>
      <c r="G3" s="43"/>
      <c r="H3" s="43"/>
      <c r="I3" s="43"/>
      <c r="J3" s="8"/>
      <c r="K3" s="8"/>
      <c r="L3" s="8"/>
      <c r="M3" s="9"/>
      <c r="N3" s="9"/>
    </row>
    <row r="4" spans="1:14" ht="18.75">
      <c r="A4" s="7" t="s">
        <v>109</v>
      </c>
      <c r="B4" s="43">
        <f>'Методика первичной диагностики'!M2</f>
        <v>0</v>
      </c>
      <c r="C4" s="43"/>
      <c r="D4" s="43"/>
      <c r="E4" s="43"/>
      <c r="F4" s="43"/>
      <c r="G4" s="7" t="s">
        <v>97</v>
      </c>
      <c r="H4" s="44">
        <f ca="1">TODAY()</f>
        <v>43159</v>
      </c>
      <c r="I4" s="45"/>
      <c r="J4" s="8"/>
      <c r="K4" s="8"/>
      <c r="L4" s="8"/>
      <c r="M4" s="9"/>
      <c r="N4" s="9"/>
    </row>
    <row r="5" spans="1:14" ht="9.9499999999999993" customHeight="1">
      <c r="J5" s="9"/>
      <c r="K5" s="9"/>
      <c r="L5" s="10"/>
      <c r="M5" s="10"/>
      <c r="N5" s="10"/>
    </row>
    <row r="6" spans="1:14" ht="18.75">
      <c r="A6" s="46" t="s">
        <v>98</v>
      </c>
      <c r="B6" s="46"/>
      <c r="C6" s="46"/>
      <c r="D6" s="46"/>
      <c r="E6" s="46"/>
      <c r="F6" s="11" t="s">
        <v>99</v>
      </c>
      <c r="G6" s="46" t="s">
        <v>100</v>
      </c>
      <c r="H6" s="46"/>
      <c r="I6" s="46"/>
      <c r="J6" s="12"/>
    </row>
    <row r="7" spans="1:14" ht="18.75">
      <c r="A7" s="40" t="str">
        <f>Результаты!A2</f>
        <v>Отношения в семье</v>
      </c>
      <c r="B7" s="40"/>
      <c r="C7" s="40"/>
      <c r="D7" s="40"/>
      <c r="E7" s="40"/>
      <c r="F7" s="13" t="str">
        <f>CONCATENATE(Результаты!D2," / 17")</f>
        <v>0 / 17</v>
      </c>
      <c r="G7" s="41" t="str">
        <f>IF(Результаты!D2&gt;=8,"Группа риска","-")</f>
        <v>-</v>
      </c>
      <c r="H7" s="41"/>
      <c r="I7" s="41"/>
      <c r="J7" s="12"/>
    </row>
    <row r="8" spans="1:14" ht="18.75" customHeight="1">
      <c r="A8" s="40" t="str">
        <f>Результаты!A3</f>
        <v>Агрессивность</v>
      </c>
      <c r="B8" s="40"/>
      <c r="C8" s="40"/>
      <c r="D8" s="40"/>
      <c r="E8" s="40"/>
      <c r="F8" s="13" t="str">
        <f>CONCATENATE(Результаты!D3," / 11")</f>
        <v>0 / 11</v>
      </c>
      <c r="G8" s="41" t="str">
        <f>IF(Результаты!D3&gt;=6,"Группа риска","-")</f>
        <v>-</v>
      </c>
      <c r="H8" s="41"/>
      <c r="I8" s="41"/>
      <c r="J8" s="12"/>
    </row>
    <row r="9" spans="1:14" ht="18.75" customHeight="1">
      <c r="A9" s="40" t="str">
        <f>Результаты!A4</f>
        <v>Недоверие к людям</v>
      </c>
      <c r="B9" s="40"/>
      <c r="C9" s="40"/>
      <c r="D9" s="40"/>
      <c r="E9" s="40"/>
      <c r="F9" s="13" t="str">
        <f>CONCATENATE(Результаты!D4," / 14")</f>
        <v>0 / 14</v>
      </c>
      <c r="G9" s="41" t="str">
        <f>IF(Результаты!D4&gt;=7,"Группа риска","-")</f>
        <v>-</v>
      </c>
      <c r="H9" s="41"/>
      <c r="I9" s="41"/>
      <c r="J9" s="12"/>
    </row>
    <row r="10" spans="1:14" ht="18.75" customHeight="1">
      <c r="A10" s="37" t="str">
        <f>Результаты!A5</f>
        <v>Акцентуации:</v>
      </c>
      <c r="B10" s="38"/>
      <c r="C10" s="38"/>
      <c r="D10" s="38"/>
      <c r="E10" s="38"/>
      <c r="F10" s="38"/>
      <c r="G10" s="38"/>
      <c r="H10" s="38"/>
      <c r="I10" s="39"/>
      <c r="J10" s="14"/>
      <c r="K10" s="14"/>
    </row>
    <row r="11" spans="1:14" ht="18.75" customHeight="1">
      <c r="A11" s="40" t="str">
        <f>Результаты!A6</f>
        <v>*гипертимная</v>
      </c>
      <c r="B11" s="40"/>
      <c r="C11" s="40"/>
      <c r="D11" s="40"/>
      <c r="E11" s="40"/>
      <c r="F11" s="13" t="str">
        <f>CONCATENATE(Результаты!D6," / 4")</f>
        <v>0 / 4</v>
      </c>
      <c r="G11" s="41" t="str">
        <f>IF(Результаты!D6&gt;=3,"Группа риска","-")</f>
        <v>-</v>
      </c>
      <c r="H11" s="41"/>
      <c r="I11" s="41"/>
    </row>
    <row r="12" spans="1:14" ht="18.75" customHeight="1">
      <c r="A12" s="40" t="str">
        <f>Результаты!A7</f>
        <v>*истероидная</v>
      </c>
      <c r="B12" s="40"/>
      <c r="C12" s="40"/>
      <c r="D12" s="40"/>
      <c r="E12" s="40"/>
      <c r="F12" s="13" t="str">
        <f>CONCATENATE(Результаты!D7," / 4")</f>
        <v>0 / 4</v>
      </c>
      <c r="G12" s="41" t="str">
        <f>IF(Результаты!D7&gt;=3,"Группа риска","-")</f>
        <v>-</v>
      </c>
      <c r="H12" s="41"/>
      <c r="I12" s="41"/>
    </row>
    <row r="13" spans="1:14" ht="18.75" customHeight="1">
      <c r="A13" s="40" t="str">
        <f>Результаты!A8</f>
        <v>*шизоидная</v>
      </c>
      <c r="B13" s="40"/>
      <c r="C13" s="40"/>
      <c r="D13" s="40"/>
      <c r="E13" s="40"/>
      <c r="F13" s="13" t="str">
        <f>CONCATENATE(Результаты!D8," / 4")</f>
        <v>0 / 4</v>
      </c>
      <c r="G13" s="41" t="str">
        <f>IF(Результаты!D8&gt;=3,"Группа риска","-")</f>
        <v>-</v>
      </c>
      <c r="H13" s="41"/>
      <c r="I13" s="41"/>
    </row>
    <row r="14" spans="1:14" ht="18.75" customHeight="1">
      <c r="A14" s="40" t="str">
        <f>Результаты!A9</f>
        <v>*эмоционально-лабильная</v>
      </c>
      <c r="B14" s="40"/>
      <c r="C14" s="40"/>
      <c r="D14" s="40"/>
      <c r="E14" s="40"/>
      <c r="F14" s="13" t="str">
        <f>CONCATENATE(Результаты!D9," / 4")</f>
        <v>0 / 4</v>
      </c>
      <c r="G14" s="41" t="str">
        <f>IF(Результаты!D9&gt;=3,"Группа риска","-")</f>
        <v>-</v>
      </c>
      <c r="H14" s="41"/>
      <c r="I14" s="41"/>
    </row>
    <row r="15" spans="1:14" ht="18.75" customHeight="1">
      <c r="A15" s="40" t="str">
        <f>Результаты!A10</f>
        <v>Неувереность в себе</v>
      </c>
      <c r="B15" s="40"/>
      <c r="C15" s="40"/>
      <c r="D15" s="40"/>
      <c r="E15" s="40"/>
      <c r="F15" s="13" t="str">
        <f>CONCATENATE(Результаты!D10," / 16")</f>
        <v>0 / 16</v>
      </c>
      <c r="G15" s="41" t="str">
        <f>IF(Результаты!D10&gt;=8,"Группа риска","-")</f>
        <v>-</v>
      </c>
      <c r="H15" s="41"/>
      <c r="I15" s="41"/>
    </row>
    <row r="16" spans="1:14" ht="15" customHeight="1"/>
    <row r="17" spans="1:9" ht="15" customHeight="1">
      <c r="A17" s="36"/>
      <c r="B17" s="36"/>
      <c r="C17" s="36"/>
      <c r="D17" s="36"/>
      <c r="E17" s="36"/>
      <c r="F17" s="36"/>
      <c r="G17" s="36"/>
      <c r="H17" s="36"/>
      <c r="I17" s="36"/>
    </row>
    <row r="18" spans="1:9" ht="15" customHeight="1">
      <c r="A18" s="36"/>
      <c r="B18" s="36"/>
      <c r="C18" s="36"/>
      <c r="D18" s="36"/>
      <c r="E18" s="36"/>
      <c r="F18" s="36"/>
      <c r="G18" s="36"/>
      <c r="H18" s="36"/>
      <c r="I18" s="36"/>
    </row>
    <row r="19" spans="1:9" ht="15" customHeight="1">
      <c r="A19" s="36"/>
      <c r="B19" s="36"/>
      <c r="C19" s="36"/>
      <c r="D19" s="36"/>
      <c r="E19" s="36"/>
      <c r="F19" s="36"/>
      <c r="G19" s="36"/>
      <c r="H19" s="36"/>
      <c r="I19" s="36"/>
    </row>
    <row r="20" spans="1:9" ht="15" customHeight="1">
      <c r="A20" s="36"/>
      <c r="B20" s="36"/>
      <c r="C20" s="36"/>
      <c r="D20" s="36"/>
      <c r="E20" s="36"/>
      <c r="F20" s="36"/>
      <c r="G20" s="36"/>
      <c r="H20" s="36"/>
      <c r="I20" s="36"/>
    </row>
    <row r="21" spans="1:9" ht="15" customHeight="1">
      <c r="A21" s="36"/>
      <c r="B21" s="36"/>
      <c r="C21" s="36"/>
      <c r="D21" s="36"/>
      <c r="E21" s="36"/>
      <c r="F21" s="36"/>
      <c r="G21" s="36"/>
      <c r="H21" s="36"/>
      <c r="I21" s="36"/>
    </row>
    <row r="22" spans="1:9" ht="15" customHeight="1">
      <c r="A22" s="36"/>
      <c r="B22" s="36"/>
      <c r="C22" s="36"/>
      <c r="D22" s="36"/>
      <c r="E22" s="36"/>
      <c r="F22" s="36"/>
      <c r="G22" s="36"/>
      <c r="H22" s="36"/>
      <c r="I22" s="36"/>
    </row>
    <row r="23" spans="1:9" ht="15" customHeight="1">
      <c r="A23" s="36"/>
      <c r="B23" s="36"/>
      <c r="C23" s="36"/>
      <c r="D23" s="36"/>
      <c r="E23" s="36"/>
      <c r="F23" s="36"/>
      <c r="G23" s="36"/>
      <c r="H23" s="36"/>
      <c r="I23" s="36"/>
    </row>
    <row r="24" spans="1:9" ht="15" customHeight="1">
      <c r="A24" s="36"/>
      <c r="B24" s="36"/>
      <c r="C24" s="36"/>
      <c r="D24" s="36"/>
      <c r="E24" s="36"/>
      <c r="F24" s="36"/>
      <c r="G24" s="36"/>
      <c r="H24" s="36"/>
      <c r="I24" s="36"/>
    </row>
    <row r="25" spans="1:9" ht="15" customHeight="1">
      <c r="A25" s="36"/>
      <c r="B25" s="36"/>
      <c r="C25" s="36"/>
      <c r="D25" s="36"/>
      <c r="E25" s="36"/>
      <c r="F25" s="36"/>
      <c r="G25" s="36"/>
      <c r="H25" s="36"/>
      <c r="I25" s="36"/>
    </row>
    <row r="26" spans="1:9" ht="15" customHeight="1">
      <c r="A26" s="36"/>
      <c r="B26" s="36"/>
      <c r="C26" s="36"/>
      <c r="D26" s="36"/>
      <c r="E26" s="36"/>
      <c r="F26" s="36"/>
      <c r="G26" s="36"/>
      <c r="H26" s="36"/>
      <c r="I26" s="36"/>
    </row>
    <row r="27" spans="1:9" ht="15" customHeight="1">
      <c r="A27" s="36"/>
      <c r="B27" s="36"/>
      <c r="C27" s="36"/>
      <c r="D27" s="36"/>
      <c r="E27" s="36"/>
      <c r="F27" s="36"/>
      <c r="G27" s="36"/>
      <c r="H27" s="36"/>
      <c r="I27" s="36"/>
    </row>
    <row r="28" spans="1:9" ht="15" customHeight="1">
      <c r="A28" s="36"/>
      <c r="B28" s="36"/>
      <c r="C28" s="36"/>
      <c r="D28" s="36"/>
      <c r="E28" s="36"/>
      <c r="F28" s="36"/>
      <c r="G28" s="36"/>
      <c r="H28" s="36"/>
      <c r="I28" s="36"/>
    </row>
    <row r="29" spans="1:9" ht="18">
      <c r="A29" s="36"/>
      <c r="B29" s="36"/>
      <c r="C29" s="36"/>
      <c r="D29" s="36"/>
      <c r="E29" s="36"/>
      <c r="F29" s="36"/>
      <c r="G29" s="36"/>
      <c r="H29" s="36"/>
      <c r="I29" s="36"/>
    </row>
    <row r="30" spans="1:9" ht="18">
      <c r="A30" s="36"/>
      <c r="B30" s="36"/>
      <c r="C30" s="36"/>
      <c r="D30" s="36"/>
      <c r="E30" s="36"/>
      <c r="F30" s="36"/>
      <c r="G30" s="36"/>
      <c r="H30" s="36"/>
      <c r="I30" s="36"/>
    </row>
    <row r="31" spans="1:9" ht="18">
      <c r="A31" s="36"/>
      <c r="B31" s="36"/>
      <c r="C31" s="36"/>
      <c r="D31" s="36"/>
      <c r="E31" s="36"/>
      <c r="F31" s="36"/>
      <c r="G31" s="36"/>
      <c r="H31" s="36"/>
      <c r="I31" s="36"/>
    </row>
    <row r="32" spans="1:9" ht="18">
      <c r="A32" s="36"/>
      <c r="B32" s="36"/>
      <c r="C32" s="36"/>
      <c r="D32" s="36"/>
      <c r="E32" s="36"/>
      <c r="F32" s="36"/>
      <c r="G32" s="36"/>
      <c r="H32" s="36"/>
      <c r="I32" s="36"/>
    </row>
    <row r="33" spans="1:9" ht="18">
      <c r="A33" s="36"/>
      <c r="B33" s="36"/>
      <c r="C33" s="36"/>
      <c r="D33" s="36"/>
      <c r="E33" s="36"/>
      <c r="F33" s="36"/>
      <c r="G33" s="36"/>
      <c r="H33" s="36"/>
      <c r="I33" s="36"/>
    </row>
    <row r="34" spans="1:9" ht="18">
      <c r="A34" s="36"/>
      <c r="B34" s="36"/>
      <c r="C34" s="36"/>
      <c r="D34" s="36"/>
      <c r="E34" s="36"/>
      <c r="F34" s="36"/>
      <c r="G34" s="36"/>
      <c r="H34" s="36"/>
      <c r="I34" s="36"/>
    </row>
    <row r="35" spans="1:9" ht="18">
      <c r="A35" s="36"/>
      <c r="B35" s="36"/>
      <c r="C35" s="36"/>
      <c r="D35" s="36"/>
      <c r="E35" s="36"/>
      <c r="F35" s="36"/>
      <c r="G35" s="36"/>
      <c r="H35" s="36"/>
      <c r="I35" s="36"/>
    </row>
    <row r="36" spans="1:9" ht="18">
      <c r="A36" s="36"/>
      <c r="B36" s="36"/>
      <c r="C36" s="36"/>
      <c r="D36" s="36"/>
      <c r="E36" s="36"/>
      <c r="F36" s="36"/>
      <c r="G36" s="36"/>
      <c r="H36" s="36"/>
      <c r="I36" s="36"/>
    </row>
    <row r="37" spans="1:9" ht="18">
      <c r="A37" s="36"/>
      <c r="B37" s="36"/>
      <c r="C37" s="36"/>
      <c r="D37" s="36"/>
      <c r="E37" s="36"/>
      <c r="F37" s="36"/>
      <c r="G37" s="36"/>
      <c r="H37" s="36"/>
      <c r="I37" s="36"/>
    </row>
    <row r="38" spans="1:9" ht="18">
      <c r="A38" s="36"/>
      <c r="B38" s="36"/>
      <c r="C38" s="36"/>
      <c r="D38" s="36"/>
      <c r="E38" s="36"/>
      <c r="F38" s="36"/>
      <c r="G38" s="36"/>
      <c r="H38" s="36"/>
      <c r="I38" s="36"/>
    </row>
    <row r="39" spans="1:9" ht="18">
      <c r="A39" s="36"/>
      <c r="B39" s="36"/>
      <c r="C39" s="36"/>
      <c r="D39" s="36"/>
      <c r="E39" s="36"/>
      <c r="F39" s="36"/>
      <c r="G39" s="36"/>
      <c r="H39" s="36"/>
      <c r="I39" s="36"/>
    </row>
    <row r="40" spans="1:9" ht="15" customHeight="1">
      <c r="A40" s="36"/>
      <c r="B40" s="36"/>
      <c r="C40" s="36"/>
      <c r="D40" s="36"/>
      <c r="E40" s="36"/>
      <c r="F40" s="36"/>
      <c r="G40" s="36"/>
      <c r="H40" s="36"/>
      <c r="I40" s="36"/>
    </row>
    <row r="41" spans="1:9">
      <c r="A41" s="36"/>
      <c r="B41" s="36"/>
      <c r="C41" s="36"/>
      <c r="D41" s="36"/>
      <c r="E41" s="36"/>
      <c r="F41" s="36"/>
      <c r="G41" s="36"/>
      <c r="H41" s="36"/>
      <c r="I41" s="36"/>
    </row>
    <row r="42" spans="1:9">
      <c r="A42" s="34" t="s">
        <v>101</v>
      </c>
      <c r="B42" s="34"/>
      <c r="C42" s="34"/>
      <c r="D42" s="34"/>
      <c r="E42" s="34"/>
      <c r="F42" s="34"/>
      <c r="G42" s="34"/>
      <c r="H42" s="34"/>
      <c r="I42" s="34"/>
    </row>
    <row r="43" spans="1:9">
      <c r="A43" s="35"/>
      <c r="B43" s="35"/>
      <c r="C43" s="35"/>
      <c r="D43" s="35"/>
      <c r="E43" s="35"/>
      <c r="F43" s="35"/>
      <c r="G43" s="35"/>
      <c r="H43" s="35"/>
      <c r="I43" s="35"/>
    </row>
  </sheetData>
  <sheetProtection algorithmName="SHA-512" hashValue="wHTqT9+DUV/dlyuUhomDX+3Xt/z3JIlrrtdn3NNo3foKSoFpnKfGy6zxeT/tmxVF4+WYdkDHIcVgG3glguK2lw==" saltValue="lIfSsDACmHHk3cmEUnSXVA==" spinCount="100000" sheet="1" formatCells="0" formatColumns="0" formatRows="0" insertColumns="0" insertRows="0" insertHyperlinks="0" deleteColumns="0" deleteRows="0" selectLockedCells="1" sort="0" autoFilter="0" pivotTables="0"/>
  <mergeCells count="49">
    <mergeCell ref="A1:I1"/>
    <mergeCell ref="B3:I3"/>
    <mergeCell ref="B4:F4"/>
    <mergeCell ref="H4:I4"/>
    <mergeCell ref="A6:E6"/>
    <mergeCell ref="G6:I6"/>
    <mergeCell ref="A7:E7"/>
    <mergeCell ref="G7:I7"/>
    <mergeCell ref="A8:E8"/>
    <mergeCell ref="G8:I8"/>
    <mergeCell ref="A9:E9"/>
    <mergeCell ref="G9:I9"/>
    <mergeCell ref="A18:I18"/>
    <mergeCell ref="A10:I10"/>
    <mergeCell ref="A11:E11"/>
    <mergeCell ref="G11:I11"/>
    <mergeCell ref="A12:E12"/>
    <mergeCell ref="G12:I12"/>
    <mergeCell ref="A13:E13"/>
    <mergeCell ref="G13:I13"/>
    <mergeCell ref="A14:E14"/>
    <mergeCell ref="G14:I14"/>
    <mergeCell ref="A15:E15"/>
    <mergeCell ref="G15:I15"/>
    <mergeCell ref="A17:I17"/>
    <mergeCell ref="A30:I30"/>
    <mergeCell ref="A19:I19"/>
    <mergeCell ref="A20:I20"/>
    <mergeCell ref="A21:I21"/>
    <mergeCell ref="A22:I22"/>
    <mergeCell ref="A23:I23"/>
    <mergeCell ref="A24:I24"/>
    <mergeCell ref="A25:I25"/>
    <mergeCell ref="A26:I26"/>
    <mergeCell ref="A27:I27"/>
    <mergeCell ref="A28:I28"/>
    <mergeCell ref="A29:I29"/>
    <mergeCell ref="A42:I43"/>
    <mergeCell ref="A31:I31"/>
    <mergeCell ref="A32:I32"/>
    <mergeCell ref="A33:I33"/>
    <mergeCell ref="A34:I34"/>
    <mergeCell ref="A35:I35"/>
    <mergeCell ref="A36:I36"/>
    <mergeCell ref="A37:I37"/>
    <mergeCell ref="A38:I38"/>
    <mergeCell ref="A39:I39"/>
    <mergeCell ref="A40:I40"/>
    <mergeCell ref="A41:I41"/>
  </mergeCells>
  <conditionalFormatting sqref="G7:I9">
    <cfRule type="containsText" dxfId="5" priority="3" operator="containsText" text="ЛОЖЬ">
      <formula>NOT(ISERROR(SEARCH("ЛОЖЬ",G7)))</formula>
    </cfRule>
  </conditionalFormatting>
  <conditionalFormatting sqref="H4:I4">
    <cfRule type="cellIs" dxfId="4" priority="2" operator="equal">
      <formula>0</formula>
    </cfRule>
  </conditionalFormatting>
  <conditionalFormatting sqref="G11:I15">
    <cfRule type="containsText" dxfId="3" priority="1" operator="containsText" text="ЛОЖЬ">
      <formula>NOT(ISERROR(SEARCH("ЛОЖЬ",G11)))</formula>
    </cfRule>
  </conditionalFormatting>
  <pageMargins left="0.43307086614173229" right="0.23622047244094491" top="0.7480314960629921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Button 1">
              <controlPr defaultSize="0" print="0" autoFill="0" autoPict="0" macro="[0]!SaveToPDF">
                <anchor moveWithCells="1" sizeWithCells="1">
                  <from>
                    <xdr:col>9</xdr:col>
                    <xdr:colOff>600075</xdr:colOff>
                    <xdr:row>1</xdr:row>
                    <xdr:rowOff>171450</xdr:rowOff>
                  </from>
                  <to>
                    <xdr:col>13</xdr:col>
                    <xdr:colOff>428625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Button 2">
              <controlPr defaultSize="0" print="0" autoFill="0" autoPict="0" macro="[0]!PrintD">
                <anchor moveWithCells="1" sizeWithCells="1">
                  <from>
                    <xdr:col>9</xdr:col>
                    <xdr:colOff>600075</xdr:colOff>
                    <xdr:row>7</xdr:row>
                    <xdr:rowOff>123825</xdr:rowOff>
                  </from>
                  <to>
                    <xdr:col>13</xdr:col>
                    <xdr:colOff>428625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Button 3">
              <controlPr defaultSize="0" print="0" autoFill="0" autoPict="0" macro="[0]!ClearData">
                <anchor moveWithCells="1" sizeWithCells="1">
                  <from>
                    <xdr:col>9</xdr:col>
                    <xdr:colOff>600075</xdr:colOff>
                    <xdr:row>12</xdr:row>
                    <xdr:rowOff>28575</xdr:rowOff>
                  </from>
                  <to>
                    <xdr:col>13</xdr:col>
                    <xdr:colOff>428625</xdr:colOff>
                    <xdr:row>14</xdr:row>
                    <xdr:rowOff>57150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4"/>
  <dimension ref="A1:N50"/>
  <sheetViews>
    <sheetView zoomScaleNormal="100" workbookViewId="0">
      <selection activeCell="A50" sqref="A50:I50"/>
    </sheetView>
  </sheetViews>
  <sheetFormatPr defaultRowHeight="15"/>
  <cols>
    <col min="1" max="1" width="11" customWidth="1"/>
    <col min="6" max="6" width="15.42578125" bestFit="1" customWidth="1"/>
    <col min="9" max="9" width="12.28515625" customWidth="1"/>
  </cols>
  <sheetData>
    <row r="1" spans="1:14" ht="44.25" customHeight="1">
      <c r="A1" s="42" t="s">
        <v>102</v>
      </c>
      <c r="B1" s="42"/>
      <c r="C1" s="42"/>
      <c r="D1" s="42"/>
      <c r="E1" s="42"/>
      <c r="F1" s="42"/>
      <c r="G1" s="42"/>
      <c r="H1" s="42"/>
      <c r="I1" s="42"/>
    </row>
    <row r="2" spans="1:14">
      <c r="A2" s="6"/>
      <c r="B2" s="6"/>
      <c r="C2" s="6"/>
      <c r="D2" s="6"/>
      <c r="E2" s="6"/>
      <c r="F2" s="6"/>
      <c r="G2" s="6"/>
      <c r="H2" s="6"/>
      <c r="I2" s="6"/>
    </row>
    <row r="3" spans="1:14" s="23" customFormat="1" ht="15.75">
      <c r="A3" s="26" t="s">
        <v>96</v>
      </c>
      <c r="B3" s="50" t="str">
        <f>PROPER('Методика первичной диагностики'!D2)</f>
        <v/>
      </c>
      <c r="C3" s="51"/>
      <c r="D3" s="51"/>
      <c r="E3" s="51"/>
      <c r="F3" s="52"/>
      <c r="G3" s="26" t="s">
        <v>109</v>
      </c>
      <c r="H3" s="50">
        <f>'Методика первичной диагностики'!M2</f>
        <v>0</v>
      </c>
      <c r="I3" s="52"/>
      <c r="J3" s="27"/>
      <c r="K3" s="27"/>
      <c r="L3" s="27"/>
      <c r="M3" s="28"/>
      <c r="N3" s="28"/>
    </row>
    <row r="4" spans="1:14" ht="15" customHeight="1">
      <c r="J4" s="9"/>
      <c r="K4" s="9"/>
      <c r="L4" s="10"/>
      <c r="M4" s="10"/>
      <c r="N4" s="10"/>
    </row>
    <row r="5" spans="1:14" s="23" customFormat="1" ht="15" customHeight="1">
      <c r="A5" s="55" t="s">
        <v>98</v>
      </c>
      <c r="B5" s="55"/>
      <c r="C5" s="55"/>
      <c r="D5" s="55"/>
      <c r="E5" s="55"/>
      <c r="F5" s="21" t="s">
        <v>99</v>
      </c>
      <c r="G5" s="55" t="s">
        <v>100</v>
      </c>
      <c r="H5" s="55"/>
      <c r="I5" s="55"/>
      <c r="J5" s="22"/>
    </row>
    <row r="6" spans="1:14" s="23" customFormat="1" ht="15" customHeight="1">
      <c r="A6" s="48" t="str">
        <f>Результаты!A2</f>
        <v>Отношения в семье</v>
      </c>
      <c r="B6" s="48"/>
      <c r="C6" s="48"/>
      <c r="D6" s="48"/>
      <c r="E6" s="48"/>
      <c r="F6" s="24" t="str">
        <f>CONCATENATE(Результаты!D2," / 17")</f>
        <v>0 / 17</v>
      </c>
      <c r="G6" s="47" t="str">
        <f>IF(Результаты!D2&gt;=8,"Группа риска","-")</f>
        <v>-</v>
      </c>
      <c r="H6" s="47"/>
      <c r="I6" s="47"/>
      <c r="J6" s="22"/>
    </row>
    <row r="7" spans="1:14" s="23" customFormat="1" ht="15" customHeight="1">
      <c r="A7" s="48" t="str">
        <f>Результаты!A3</f>
        <v>Агрессивность</v>
      </c>
      <c r="B7" s="48"/>
      <c r="C7" s="48"/>
      <c r="D7" s="48"/>
      <c r="E7" s="48"/>
      <c r="F7" s="24" t="str">
        <f>CONCATENATE(Результаты!D3," / 11")</f>
        <v>0 / 11</v>
      </c>
      <c r="G7" s="47" t="str">
        <f>IF(Результаты!D3&gt;=6,"Группа риска","-")</f>
        <v>-</v>
      </c>
      <c r="H7" s="47"/>
      <c r="I7" s="47"/>
      <c r="J7" s="22"/>
    </row>
    <row r="8" spans="1:14" s="23" customFormat="1" ht="15" customHeight="1">
      <c r="A8" s="48" t="str">
        <f>Результаты!A4</f>
        <v>Недоверие к людям</v>
      </c>
      <c r="B8" s="48"/>
      <c r="C8" s="48"/>
      <c r="D8" s="48"/>
      <c r="E8" s="48"/>
      <c r="F8" s="24" t="str">
        <f>CONCATENATE(Результаты!D4," / 14")</f>
        <v>0 / 14</v>
      </c>
      <c r="G8" s="47" t="str">
        <f>IF(Результаты!D4&gt;=7,"Группа риска","-")</f>
        <v>-</v>
      </c>
      <c r="H8" s="47"/>
      <c r="I8" s="47"/>
      <c r="J8" s="22"/>
    </row>
    <row r="9" spans="1:14" s="23" customFormat="1" ht="15" customHeight="1">
      <c r="A9" s="48" t="str">
        <f>Результаты!A10</f>
        <v>Неувереность в себе</v>
      </c>
      <c r="B9" s="48"/>
      <c r="C9" s="48"/>
      <c r="D9" s="48"/>
      <c r="E9" s="48"/>
      <c r="F9" s="24" t="str">
        <f>CONCATENATE(Результаты!D10," / 16")</f>
        <v>0 / 16</v>
      </c>
      <c r="G9" s="47" t="str">
        <f>IF(Результаты!D10&gt;=8,"Группа риска","-")</f>
        <v>-</v>
      </c>
      <c r="H9" s="47"/>
      <c r="I9" s="47"/>
      <c r="J9" s="22"/>
    </row>
    <row r="10" spans="1:14" s="23" customFormat="1" ht="15" customHeight="1">
      <c r="A10" s="50" t="str">
        <f>Результаты!A5</f>
        <v>Акцентуации:</v>
      </c>
      <c r="B10" s="51"/>
      <c r="C10" s="51"/>
      <c r="D10" s="51"/>
      <c r="E10" s="51"/>
      <c r="F10" s="51"/>
      <c r="G10" s="51"/>
      <c r="H10" s="51"/>
      <c r="I10" s="52"/>
      <c r="J10" s="25"/>
      <c r="K10" s="25"/>
    </row>
    <row r="11" spans="1:14" s="23" customFormat="1" ht="15" customHeight="1">
      <c r="A11" s="48" t="str">
        <f>Результаты!A6</f>
        <v>*гипертимная</v>
      </c>
      <c r="B11" s="48"/>
      <c r="C11" s="48"/>
      <c r="D11" s="48"/>
      <c r="E11" s="48"/>
      <c r="F11" s="24" t="str">
        <f>CONCATENATE(Результаты!D6," / 4")</f>
        <v>0 / 4</v>
      </c>
      <c r="G11" s="47" t="str">
        <f>IF(Результаты!D6&gt;=3,"Группа риска","-")</f>
        <v>-</v>
      </c>
      <c r="H11" s="47"/>
      <c r="I11" s="47"/>
    </row>
    <row r="12" spans="1:14" s="23" customFormat="1" ht="15" customHeight="1">
      <c r="A12" s="48" t="str">
        <f>Результаты!A7</f>
        <v>*истероидная</v>
      </c>
      <c r="B12" s="48"/>
      <c r="C12" s="48"/>
      <c r="D12" s="48"/>
      <c r="E12" s="48"/>
      <c r="F12" s="24" t="str">
        <f>CONCATENATE(Результаты!D7," / 4")</f>
        <v>0 / 4</v>
      </c>
      <c r="G12" s="47" t="str">
        <f>IF(Результаты!D7&gt;=3,"Группа риска","-")</f>
        <v>-</v>
      </c>
      <c r="H12" s="47"/>
      <c r="I12" s="47"/>
    </row>
    <row r="13" spans="1:14" s="23" customFormat="1" ht="15" customHeight="1">
      <c r="A13" s="48" t="str">
        <f>Результаты!A8</f>
        <v>*шизоидная</v>
      </c>
      <c r="B13" s="48"/>
      <c r="C13" s="48"/>
      <c r="D13" s="48"/>
      <c r="E13" s="48"/>
      <c r="F13" s="24" t="str">
        <f>CONCATENATE(Результаты!D8," / 4")</f>
        <v>0 / 4</v>
      </c>
      <c r="G13" s="47" t="str">
        <f>IF(Результаты!D8&gt;=3,"Группа риска","-")</f>
        <v>-</v>
      </c>
      <c r="H13" s="47"/>
      <c r="I13" s="47"/>
    </row>
    <row r="14" spans="1:14" s="23" customFormat="1" ht="15" customHeight="1">
      <c r="A14" s="48" t="str">
        <f>Результаты!A9</f>
        <v>*эмоционально-лабильная</v>
      </c>
      <c r="B14" s="48"/>
      <c r="C14" s="48"/>
      <c r="D14" s="48"/>
      <c r="E14" s="48"/>
      <c r="F14" s="24" t="str">
        <f>CONCATENATE(Результаты!D9," / 4")</f>
        <v>0 / 4</v>
      </c>
      <c r="G14" s="47" t="str">
        <f>IF(Результаты!D9&gt;=3,"Группа риска","-")</f>
        <v>-</v>
      </c>
      <c r="H14" s="47"/>
      <c r="I14" s="47"/>
    </row>
    <row r="15" spans="1:14" ht="15" customHeight="1"/>
    <row r="16" spans="1:14" ht="15" customHeight="1">
      <c r="A16" s="53" t="s">
        <v>112</v>
      </c>
      <c r="B16" s="53"/>
      <c r="C16" s="53"/>
      <c r="D16" s="53"/>
      <c r="E16" s="53"/>
      <c r="F16" s="53"/>
      <c r="G16" s="53"/>
      <c r="H16" s="53"/>
      <c r="I16" s="53"/>
    </row>
    <row r="17" spans="1:9" ht="15" customHeight="1">
      <c r="A17" s="53"/>
      <c r="B17" s="53"/>
      <c r="C17" s="53"/>
      <c r="D17" s="53"/>
      <c r="E17" s="53"/>
      <c r="F17" s="53"/>
      <c r="G17" s="53"/>
      <c r="H17" s="53"/>
      <c r="I17" s="53"/>
    </row>
    <row r="18" spans="1:9" ht="15" customHeight="1">
      <c r="A18" s="53"/>
      <c r="B18" s="53"/>
      <c r="C18" s="53"/>
      <c r="D18" s="53"/>
      <c r="E18" s="53"/>
      <c r="F18" s="53"/>
      <c r="G18" s="53"/>
      <c r="H18" s="53"/>
      <c r="I18" s="53"/>
    </row>
    <row r="19" spans="1:9" ht="15" customHeight="1">
      <c r="A19" s="53"/>
      <c r="B19" s="53"/>
      <c r="C19" s="53"/>
      <c r="D19" s="53"/>
      <c r="E19" s="53"/>
      <c r="F19" s="53"/>
      <c r="G19" s="53"/>
      <c r="H19" s="53"/>
      <c r="I19" s="53"/>
    </row>
    <row r="20" spans="1:9" ht="15" customHeight="1">
      <c r="A20" s="53"/>
      <c r="B20" s="53"/>
      <c r="C20" s="53"/>
      <c r="D20" s="53"/>
      <c r="E20" s="53"/>
      <c r="F20" s="53"/>
      <c r="G20" s="53"/>
      <c r="H20" s="53"/>
      <c r="I20" s="53"/>
    </row>
    <row r="21" spans="1:9" ht="15" customHeight="1">
      <c r="A21" s="53"/>
      <c r="B21" s="53"/>
      <c r="C21" s="53"/>
      <c r="D21" s="53"/>
      <c r="E21" s="53"/>
      <c r="F21" s="53"/>
      <c r="G21" s="53"/>
      <c r="H21" s="53"/>
      <c r="I21" s="53"/>
    </row>
    <row r="22" spans="1:9" ht="15" customHeight="1">
      <c r="A22" s="53" t="s">
        <v>111</v>
      </c>
      <c r="B22" s="53"/>
      <c r="C22" s="53"/>
      <c r="D22" s="53"/>
      <c r="E22" s="53"/>
      <c r="F22" s="53"/>
      <c r="G22" s="53"/>
      <c r="H22" s="53"/>
      <c r="I22" s="53"/>
    </row>
    <row r="23" spans="1:9" ht="15" customHeight="1">
      <c r="A23" s="53"/>
      <c r="B23" s="53"/>
      <c r="C23" s="53"/>
      <c r="D23" s="53"/>
      <c r="E23" s="53"/>
      <c r="F23" s="53"/>
      <c r="G23" s="53"/>
      <c r="H23" s="53"/>
      <c r="I23" s="53"/>
    </row>
    <row r="24" spans="1:9" ht="15" customHeight="1">
      <c r="A24" s="53"/>
      <c r="B24" s="53"/>
      <c r="C24" s="53"/>
      <c r="D24" s="53"/>
      <c r="E24" s="53"/>
      <c r="F24" s="53"/>
      <c r="G24" s="53"/>
      <c r="H24" s="53"/>
      <c r="I24" s="53"/>
    </row>
    <row r="25" spans="1:9" ht="15" customHeight="1">
      <c r="A25" s="53"/>
      <c r="B25" s="53"/>
      <c r="C25" s="53"/>
      <c r="D25" s="53"/>
      <c r="E25" s="53"/>
      <c r="F25" s="53"/>
      <c r="G25" s="53"/>
      <c r="H25" s="53"/>
      <c r="I25" s="53"/>
    </row>
    <row r="26" spans="1:9" ht="15" customHeight="1">
      <c r="A26" s="53"/>
      <c r="B26" s="53"/>
      <c r="C26" s="53"/>
      <c r="D26" s="53"/>
      <c r="E26" s="53"/>
      <c r="F26" s="53"/>
      <c r="G26" s="53"/>
      <c r="H26" s="53"/>
      <c r="I26" s="53"/>
    </row>
    <row r="27" spans="1:9" ht="15" customHeight="1">
      <c r="A27" s="53" t="s">
        <v>110</v>
      </c>
      <c r="B27" s="53"/>
      <c r="C27" s="53"/>
      <c r="D27" s="53"/>
      <c r="E27" s="53"/>
      <c r="F27" s="53"/>
      <c r="G27" s="53"/>
      <c r="H27" s="53"/>
      <c r="I27" s="53"/>
    </row>
    <row r="28" spans="1:9" ht="15" customHeight="1">
      <c r="A28" s="53"/>
      <c r="B28" s="53"/>
      <c r="C28" s="53"/>
      <c r="D28" s="53"/>
      <c r="E28" s="53"/>
      <c r="F28" s="53"/>
      <c r="G28" s="53"/>
      <c r="H28" s="53"/>
      <c r="I28" s="53"/>
    </row>
    <row r="29" spans="1:9" ht="15" customHeight="1">
      <c r="A29" s="53"/>
      <c r="B29" s="53"/>
      <c r="C29" s="53"/>
      <c r="D29" s="53"/>
      <c r="E29" s="53"/>
      <c r="F29" s="53"/>
      <c r="G29" s="53"/>
      <c r="H29" s="53"/>
      <c r="I29" s="53"/>
    </row>
    <row r="30" spans="1:9" ht="15" customHeight="1">
      <c r="A30" s="53"/>
      <c r="B30" s="53"/>
      <c r="C30" s="53"/>
      <c r="D30" s="53"/>
      <c r="E30" s="53"/>
      <c r="F30" s="53"/>
      <c r="G30" s="53"/>
      <c r="H30" s="53"/>
      <c r="I30" s="53"/>
    </row>
    <row r="31" spans="1:9" ht="15" customHeight="1">
      <c r="A31" s="53"/>
      <c r="B31" s="53"/>
      <c r="C31" s="53"/>
      <c r="D31" s="53"/>
      <c r="E31" s="53"/>
      <c r="F31" s="53"/>
      <c r="G31" s="53"/>
      <c r="H31" s="53"/>
      <c r="I31" s="53"/>
    </row>
    <row r="32" spans="1:9" ht="15" customHeight="1">
      <c r="A32" s="54" t="s">
        <v>113</v>
      </c>
      <c r="B32" s="54"/>
      <c r="C32" s="54"/>
      <c r="D32" s="54"/>
      <c r="E32" s="54"/>
      <c r="F32" s="54"/>
      <c r="G32" s="54"/>
      <c r="H32" s="54"/>
      <c r="I32" s="54"/>
    </row>
    <row r="33" spans="1:9" ht="15" customHeight="1">
      <c r="A33" s="54"/>
      <c r="B33" s="54"/>
      <c r="C33" s="54"/>
      <c r="D33" s="54"/>
      <c r="E33" s="54"/>
      <c r="F33" s="54"/>
      <c r="G33" s="54"/>
      <c r="H33" s="54"/>
      <c r="I33" s="54"/>
    </row>
    <row r="34" spans="1:9" ht="15" customHeight="1">
      <c r="A34" s="54"/>
      <c r="B34" s="54"/>
      <c r="C34" s="54"/>
      <c r="D34" s="54"/>
      <c r="E34" s="54"/>
      <c r="F34" s="54"/>
      <c r="G34" s="54"/>
      <c r="H34" s="54"/>
      <c r="I34" s="54"/>
    </row>
    <row r="35" spans="1:9" ht="18" customHeight="1">
      <c r="A35" s="54"/>
      <c r="B35" s="54"/>
      <c r="C35" s="54"/>
      <c r="D35" s="54"/>
      <c r="E35" s="54"/>
      <c r="F35" s="54"/>
      <c r="G35" s="54"/>
      <c r="H35" s="54"/>
      <c r="I35" s="54"/>
    </row>
    <row r="36" spans="1:9" ht="18" customHeight="1">
      <c r="A36" s="54" t="s">
        <v>114</v>
      </c>
      <c r="B36" s="54"/>
      <c r="C36" s="54"/>
      <c r="D36" s="54"/>
      <c r="E36" s="54"/>
      <c r="F36" s="54"/>
      <c r="G36" s="54"/>
      <c r="H36" s="54"/>
      <c r="I36" s="54"/>
    </row>
    <row r="37" spans="1:9" ht="18" customHeight="1">
      <c r="A37" s="54"/>
      <c r="B37" s="54"/>
      <c r="C37" s="54"/>
      <c r="D37" s="54"/>
      <c r="E37" s="54"/>
      <c r="F37" s="54"/>
      <c r="G37" s="54"/>
      <c r="H37" s="54"/>
      <c r="I37" s="54"/>
    </row>
    <row r="38" spans="1:9" ht="18" customHeight="1">
      <c r="A38" s="54"/>
      <c r="B38" s="54"/>
      <c r="C38" s="54"/>
      <c r="D38" s="54"/>
      <c r="E38" s="54"/>
      <c r="F38" s="54"/>
      <c r="G38" s="54"/>
      <c r="H38" s="54"/>
      <c r="I38" s="54"/>
    </row>
    <row r="39" spans="1:9" ht="15" customHeight="1">
      <c r="A39" s="54"/>
      <c r="B39" s="54"/>
      <c r="C39" s="54"/>
      <c r="D39" s="54"/>
      <c r="E39" s="54"/>
      <c r="F39" s="54"/>
      <c r="G39" s="54"/>
      <c r="H39" s="54"/>
      <c r="I39" s="54"/>
    </row>
    <row r="40" spans="1:9" ht="15" customHeight="1">
      <c r="A40" s="54"/>
      <c r="B40" s="54"/>
      <c r="C40" s="54"/>
      <c r="D40" s="54"/>
      <c r="E40" s="54"/>
      <c r="F40" s="54"/>
      <c r="G40" s="54"/>
      <c r="H40" s="54"/>
      <c r="I40" s="54"/>
    </row>
    <row r="41" spans="1:9" ht="18.75" customHeight="1">
      <c r="A41" s="54"/>
      <c r="B41" s="54"/>
      <c r="C41" s="54"/>
      <c r="D41" s="54"/>
      <c r="E41" s="54"/>
      <c r="F41" s="54"/>
      <c r="G41" s="54"/>
      <c r="H41" s="54"/>
      <c r="I41" s="54"/>
    </row>
    <row r="42" spans="1:9" ht="18.75" customHeight="1">
      <c r="A42" s="54"/>
      <c r="B42" s="54"/>
      <c r="C42" s="54"/>
      <c r="D42" s="54"/>
      <c r="E42" s="54"/>
      <c r="F42" s="54"/>
      <c r="G42" s="54"/>
      <c r="H42" s="54"/>
      <c r="I42" s="54"/>
    </row>
    <row r="43" spans="1:9">
      <c r="A43" s="54"/>
      <c r="B43" s="54"/>
      <c r="C43" s="54"/>
      <c r="D43" s="54"/>
      <c r="E43" s="54"/>
      <c r="F43" s="54"/>
      <c r="G43" s="54"/>
      <c r="H43" s="54"/>
      <c r="I43" s="54"/>
    </row>
    <row r="44" spans="1:9">
      <c r="A44" s="54"/>
      <c r="B44" s="54"/>
      <c r="C44" s="54"/>
      <c r="D44" s="54"/>
      <c r="E44" s="54"/>
      <c r="F44" s="54"/>
      <c r="G44" s="54"/>
      <c r="H44" s="54"/>
      <c r="I44" s="54"/>
    </row>
    <row r="45" spans="1:9">
      <c r="A45" s="54"/>
      <c r="B45" s="54"/>
      <c r="C45" s="54"/>
      <c r="D45" s="54"/>
      <c r="E45" s="54"/>
      <c r="F45" s="54"/>
      <c r="G45" s="54"/>
      <c r="H45" s="54"/>
      <c r="I45" s="54"/>
    </row>
    <row r="46" spans="1:9">
      <c r="A46" s="54"/>
      <c r="B46" s="54"/>
      <c r="C46" s="54"/>
      <c r="D46" s="54"/>
      <c r="E46" s="54"/>
      <c r="F46" s="54"/>
      <c r="G46" s="54"/>
      <c r="H46" s="54"/>
      <c r="I46" s="54"/>
    </row>
    <row r="47" spans="1:9">
      <c r="A47" s="54"/>
      <c r="B47" s="54"/>
      <c r="C47" s="54"/>
      <c r="D47" s="54"/>
      <c r="E47" s="54"/>
      <c r="F47" s="54"/>
      <c r="G47" s="54"/>
      <c r="H47" s="54"/>
      <c r="I47" s="54"/>
    </row>
    <row r="48" spans="1:9">
      <c r="A48" s="54"/>
      <c r="B48" s="54"/>
      <c r="C48" s="54"/>
      <c r="D48" s="54"/>
      <c r="E48" s="54"/>
      <c r="F48" s="54"/>
      <c r="G48" s="54"/>
      <c r="H48" s="54"/>
      <c r="I48" s="54"/>
    </row>
    <row r="49" spans="1:9" ht="15.75">
      <c r="A49" s="49">
        <f ca="1">TODAY()</f>
        <v>43159</v>
      </c>
      <c r="B49" s="49"/>
      <c r="C49" s="49"/>
      <c r="D49" s="49"/>
      <c r="E49" s="49"/>
      <c r="F49" s="49"/>
      <c r="G49" s="49"/>
      <c r="H49" s="49"/>
      <c r="I49" s="49"/>
    </row>
    <row r="50" spans="1:9" ht="15.75">
      <c r="A50" s="49" t="s">
        <v>101</v>
      </c>
      <c r="B50" s="49"/>
      <c r="C50" s="49"/>
      <c r="D50" s="49"/>
      <c r="E50" s="49"/>
      <c r="F50" s="49"/>
      <c r="G50" s="49"/>
      <c r="H50" s="49"/>
      <c r="I50" s="49"/>
    </row>
  </sheetData>
  <sheetProtection algorithmName="SHA-512" hashValue="81sivyisZC/cZkRvMURfxfdjwMOongapZuBYgmu3B7Td0Ai0ktXxwJqmkLhJ8vTnr16t05cD9XBIvDW3yLTbVQ==" saltValue="TkNIrohKQF4fobo8MBnv3w==" spinCount="100000" sheet="1" formatCells="0" formatColumns="0" formatRows="0" insertColumns="0" insertRows="0" insertHyperlinks="0" deleteColumns="0" deleteRows="0" selectLockedCells="1" sort="0" autoFilter="0" pivotTables="0"/>
  <mergeCells count="29">
    <mergeCell ref="A1:I1"/>
    <mergeCell ref="B3:F3"/>
    <mergeCell ref="A5:E5"/>
    <mergeCell ref="G5:I5"/>
    <mergeCell ref="A6:E6"/>
    <mergeCell ref="G6:I6"/>
    <mergeCell ref="H3:I3"/>
    <mergeCell ref="A36:I48"/>
    <mergeCell ref="A49:I49"/>
    <mergeCell ref="A7:E7"/>
    <mergeCell ref="G7:I7"/>
    <mergeCell ref="A8:E8"/>
    <mergeCell ref="G8:I8"/>
    <mergeCell ref="G9:I9"/>
    <mergeCell ref="A9:E9"/>
    <mergeCell ref="A50:I50"/>
    <mergeCell ref="A10:I10"/>
    <mergeCell ref="A11:E11"/>
    <mergeCell ref="G11:I11"/>
    <mergeCell ref="A12:E12"/>
    <mergeCell ref="G12:I12"/>
    <mergeCell ref="A13:E13"/>
    <mergeCell ref="A22:I26"/>
    <mergeCell ref="A16:I21"/>
    <mergeCell ref="G13:I13"/>
    <mergeCell ref="A14:E14"/>
    <mergeCell ref="G14:I14"/>
    <mergeCell ref="A27:I31"/>
    <mergeCell ref="A32:I35"/>
  </mergeCells>
  <conditionalFormatting sqref="G11:I14 G6:I9">
    <cfRule type="containsText" dxfId="2" priority="5" operator="containsText" text="ЛОЖЬ">
      <formula>NOT(ISERROR(SEARCH("ЛОЖЬ",G6)))</formula>
    </cfRule>
  </conditionalFormatting>
  <conditionalFormatting sqref="A49">
    <cfRule type="cellIs" dxfId="1" priority="4" operator="equal">
      <formula>0</formula>
    </cfRule>
  </conditionalFormatting>
  <conditionalFormatting sqref="A50">
    <cfRule type="cellIs" dxfId="0" priority="1" operator="equal">
      <formula>0</formula>
    </cfRule>
  </conditionalFormatting>
  <pageMargins left="0.43307086614173229" right="0.43307086614173229" top="0.35433070866141736" bottom="0.35433070866141736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Button 1">
              <controlPr defaultSize="0" print="0" autoFill="0" autoPict="0" macro="[0]!SaveToPDF2">
                <anchor moveWithCells="1" sizeWithCells="1">
                  <from>
                    <xdr:col>9</xdr:col>
                    <xdr:colOff>600075</xdr:colOff>
                    <xdr:row>1</xdr:row>
                    <xdr:rowOff>171450</xdr:rowOff>
                  </from>
                  <to>
                    <xdr:col>13</xdr:col>
                    <xdr:colOff>428625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Button 2">
              <controlPr defaultSize="0" print="0" autoFill="0" autoPict="0" macro="[0]!PrintD">
                <anchor moveWithCells="1" sizeWithCells="1">
                  <from>
                    <xdr:col>9</xdr:col>
                    <xdr:colOff>600075</xdr:colOff>
                    <xdr:row>6</xdr:row>
                    <xdr:rowOff>123825</xdr:rowOff>
                  </from>
                  <to>
                    <xdr:col>13</xdr:col>
                    <xdr:colOff>428625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Button 3">
              <controlPr defaultSize="0" print="0" autoFill="0" autoPict="0" macro="[0]!ClearData">
                <anchor moveWithCells="1" sizeWithCells="1">
                  <from>
                    <xdr:col>9</xdr:col>
                    <xdr:colOff>600075</xdr:colOff>
                    <xdr:row>12</xdr:row>
                    <xdr:rowOff>28575</xdr:rowOff>
                  </from>
                  <to>
                    <xdr:col>13</xdr:col>
                    <xdr:colOff>428625</xdr:colOff>
                    <xdr:row>15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Методика первичной диагностики</vt:lpstr>
      <vt:lpstr>Результаты</vt:lpstr>
      <vt:lpstr>Печать</vt:lpstr>
      <vt:lpstr>Печать с пояснениями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Plisa-TV</dc:creator>
  <cp:lastModifiedBy>Пользователь Windows</cp:lastModifiedBy>
  <cp:lastPrinted>2018-02-20T05:38:01Z</cp:lastPrinted>
  <dcterms:created xsi:type="dcterms:W3CDTF">2017-05-26T10:19:38Z</dcterms:created>
  <dcterms:modified xsi:type="dcterms:W3CDTF">2018-02-28T07:10:37Z</dcterms:modified>
</cp:coreProperties>
</file>