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jpeg" ContentType="image/jpeg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trProps/ctrProp1.xml" ContentType="application/vnd.ms-excel.controlproperties+xml"/>
  <Override PartName="/xl/ctrProps/ctrProp2.xml" ContentType="application/vnd.ms-excel.controlproperties+xml"/>
  <Override PartName="/xl/ctrProps/ctrProp3.xml" ContentType="application/vnd.ms-excel.controlproperties+xml"/>
  <Override PartName="/xl/ctrProps/ctrProp4.xml" ContentType="application/vnd.ms-excel.controlproperties+xml"/>
  <Override PartName="/xl/drawings/drawing1.xml" ContentType="application/vnd.openxmlformats-officedocument.drawing+xml"/>
  <Default Extension="vml" ContentType="application/vnd.openxmlformats-officedocument.vmlDrawing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codeName="ЭтаКнига" filterPrivacy="1"/>
  <workbookProtection workbookAlgorithmName="SHA-512" workbookHashValue="kFxTsXZUdTn81gG1mriPUPtwNyOjstYj8U89bxcdPV5d852So5b2WXAHbG4+DiRw5tnYVZbgVJJpytCDooO2Ew==" workbookSaltValue="9XXwVPBCTDNMcm2sorugWg==" workbookSpinCount="100000" lockStructure="1"/>
  <bookViews>
    <workbookView xWindow="240" yWindow="105" windowWidth="14805" windowHeight="8010" activeTab="2"/>
  </bookViews>
  <sheets>
    <sheet name="Бланк Методички" sheetId="1" r:id="rId3"/>
    <sheet name="Обработка результатов" sheetId="2" state="hidden" r:id="rId4"/>
    <sheet name="Печать" sheetId="9" r:id="rId5"/>
  </sheets>
  <definedNames/>
  <calcPr calcId="162913"/>
</workbook>
</file>

<file path=xl/calcChain.xml><?xml version="1.0" encoding="utf-8"?>
<calcChain xmlns="http://schemas.openxmlformats.org/spreadsheetml/2006/main">
  <c r="AB3" i="2" l="1"/>
</calcChain>
</file>

<file path=xl/sharedStrings.xml><?xml version="1.0" encoding="utf-8"?>
<sst xmlns="http://schemas.openxmlformats.org/spreadsheetml/2006/main" count="162" uniqueCount="90">
  <si>
    <t>Фамилия, имя</t>
  </si>
  <si>
    <t>Возраст</t>
  </si>
  <si>
    <t>Класс</t>
  </si>
  <si>
    <t>Шкала</t>
  </si>
  <si>
    <t>Пункты, номер</t>
  </si>
  <si>
    <t>Результаты</t>
  </si>
  <si>
    <t>Итого</t>
  </si>
  <si>
    <t>Ф.И.О.</t>
  </si>
  <si>
    <t>Уровень</t>
  </si>
  <si>
    <t>ФИО</t>
  </si>
  <si>
    <t>Дата</t>
  </si>
  <si>
    <t>Мальчик</t>
  </si>
  <si>
    <t>Девочка</t>
  </si>
  <si>
    <t>5 Б</t>
  </si>
  <si>
    <t>5 А</t>
  </si>
  <si>
    <t>5 В</t>
  </si>
  <si>
    <t>Ответы</t>
  </si>
  <si>
    <r>
      <t xml:space="preserve">Вам будет предложен опросник, который состоит из вопросов о том, как Вы себя чувствуете в школе. Старайтесь отвечать искренне и правдиво, здесь нет верных или неверных, хороших или плохих ответов. Над вопросами долго не задумывайтесь.
</t>
    </r>
    <r>
      <rPr>
        <b/>
        <sz val="18"/>
        <color theme="1"/>
        <rFont val="Calibri"/>
        <family val="2"/>
        <charset val="204"/>
        <scheme val="minor"/>
      </rPr>
      <t xml:space="preserve">Если согласны с высказыванием, в бланке поставьте «+», если нет «–». </t>
    </r>
  </si>
  <si>
    <t>Трудно ли тебе держаться на одном уровне со всем классом?</t>
  </si>
  <si>
    <t>Волнуешься ли ты, когда учитель говорит, что собирается проверить, насколько ты знаешь материал?</t>
  </si>
  <si>
    <t>Трудно ли тебе работать в классе так, как этого хочет учитель?</t>
  </si>
  <si>
    <t>Снится ли тебе временами, что учитель в ярости от того, что ты не знаешь урок?</t>
  </si>
  <si>
    <t>Случалось ли, что кто-нибудь из твоего класса бил или ударял тебя?</t>
  </si>
  <si>
    <t>Часто ли тебе хочется, чтобы учитель не торопился при объяснении нового материала, пока ты не поймешь, что он говорит?</t>
  </si>
  <si>
    <t>Сильно ли ты волнуешься при ответе или выполнении задания?</t>
  </si>
  <si>
    <t>Случается ли с тобой, что ты боишься высказываться на уроке, потому что боишься сделать глупую ошибку?</t>
  </si>
  <si>
    <t>Дрожат ли у тебя колени, когда тебя вызывают отвечать?</t>
  </si>
  <si>
    <t>Часто ли твои одноклассники смеются над тобой, когда вы играете в разные игры?</t>
  </si>
  <si>
    <t>Случается ли, что тебе ставят более низкую оценку, чем ты ожидал?</t>
  </si>
  <si>
    <t>Волнует ли тебя вопрос о том, не оставят ли тебя на второй год?</t>
  </si>
  <si>
    <t>Стараешься ли ты избегать игр, в которых делается выбор, потому что тебя, как правило, не выбирают?</t>
  </si>
  <si>
    <t>Бывает ли временами, что ты весь дрожишь, когда тебя вызывают отвечать?</t>
  </si>
  <si>
    <t>Часто ли у тебя возникает ощущение, что никто из этих одноклассников не хочет делать то, что хочешь ты?</t>
  </si>
  <si>
    <t>Сильно ли ты волнуешься перед тем, как начать выполнять задание?</t>
  </si>
  <si>
    <t>Трудно ли тебе получать такие отметки, каких ждут от тебя родители?</t>
  </si>
  <si>
    <t>Боишься ли ты временами, что тебе станет дурно в классе?</t>
  </si>
  <si>
    <t>Похож ли ты на своих одноклассников?</t>
  </si>
  <si>
    <t>Будут ли твои одноклассники смеяться над тобой, ты сделаешь ошибку при ответе?</t>
  </si>
  <si>
    <t>Выполнив задание, беспокоишься ли ты о том, хорошо ли с ним справился?</t>
  </si>
  <si>
    <t>Когда ты работаешь в классе, уверен ли ты в том, что все хорошо запомнишь?</t>
  </si>
  <si>
    <t>Снится ли тебе иногда, что ты в школе и не можешь ответить на вопрос учителя?</t>
  </si>
  <si>
    <t>Верно ли, что большинство ребят относится к тебе дружески?</t>
  </si>
  <si>
    <t>Работаешь ли ты более усердно, если знаешь, что результаты твоей работы будут сравниваться в классе результатами твоих одноклассников?</t>
  </si>
  <si>
    <t>Часто ли ты мечтаешь о том, чтобы поменьше волноваться, когда тебя спрашивают?</t>
  </si>
  <si>
    <t>Боишься ли ты временами вступать в спор?</t>
  </si>
  <si>
    <t>Чувствуешь ли ты, что твое сердце начинает сильно биться, когда учитель говорит, что собирается проверить твою готовность к уроку?</t>
  </si>
  <si>
    <t>Когда ты получаешь хорошие отметки, думает ли кто-нибудь из твоих друзей, что ты хочешь выслужиться?</t>
  </si>
  <si>
    <t>Хорошо ли ты себя чувствуешь с теми из твоих одноклассников, к которым ребята относятся с особым вниманием?</t>
  </si>
  <si>
    <t>Бывает ли, что некоторые ребята в классе говорят что-то, что тебя задевает?</t>
  </si>
  <si>
    <t>Как ты думаешь, теряют ли расположение те из учеников, которые не справляются с учебой?</t>
  </si>
  <si>
    <t>Похоже ли на то, что большинство твоих одноклассников не обращают на тебя внимание?</t>
  </si>
  <si>
    <t>Часто ли ты боишься выглядеть нелепо?</t>
  </si>
  <si>
    <t>Доволен ли ты тем, как к тебе относятся учителя?</t>
  </si>
  <si>
    <t>Помогает ли твоя мама в организации вечеров, как другие мамы твоих одноклассников?</t>
  </si>
  <si>
    <t>Волновало ли тебя когда-нибудь, что думают о тебе окружающие?</t>
  </si>
  <si>
    <t>Надеешься ли ты в будущем учиться лучше, чем раньше?</t>
  </si>
  <si>
    <t>Считаешь ли ты, что одеваешься в школу также хорошо, как и твои одноклассники?</t>
  </si>
  <si>
    <t>Часто ли ты задумываешься, отвечая на уроке, что думают о тебе в это время другие?</t>
  </si>
  <si>
    <t>Обладают ли способные ученики какими-то особыми правами, которых нет у других ребят в классе?</t>
  </si>
  <si>
    <t>Злятся ли некоторые из твоих одноклассников, когда тебе удается быть лучше их?</t>
  </si>
  <si>
    <t>Доволен ли ты тем, как к тебе относятся одноклассники?</t>
  </si>
  <si>
    <t>Хорошо ли ты себя чувствуешь, когда остаешься один на один с учителем?</t>
  </si>
  <si>
    <t>Высмеивают ли временами твои одноклассники твою внешность и поведение?</t>
  </si>
  <si>
    <t>Думаешь ли ты, что беспокоишься о своих дошкольных делах больше, чем другие ребята?</t>
  </si>
  <si>
    <t>Если ты не можешь ответить, когда тебя спрашивают, чувствуешь ли ты, что вот-вот расплачешься?</t>
  </si>
  <si>
    <t>Когда вечером ты лежишь в постели, думаешь ли ты временами с беспокойством о том, что будет завтра в школе?</t>
  </si>
  <si>
    <t>Работая над трудным заданием, чувствуешь ли ты порой, что совершенно забыл вещи, которые хорошо знал раньше?</t>
  </si>
  <si>
    <t>Дрожит ли слегка твоя рука, когда ты работаешь над заданием?</t>
  </si>
  <si>
    <t>Чувствуешь ли ты, что начинаешь нервничать, когда учитель говорит, что собирается дать классу задание?</t>
  </si>
  <si>
    <t>Пугает ли тебя проверка твоих знаний в школе?</t>
  </si>
  <si>
    <t>Когда учитель говорит, что собирается дать классу задание, чувствуешь ли ты страх, что не справишься ним?</t>
  </si>
  <si>
    <t>Снилось ли тебе временами, что твои одноклассники могут сделать то, что не можешь ты?</t>
  </si>
  <si>
    <t>Когда учитель объясняет материал, кажется ли тебе, твои одноклассники понимают его лучше, чем ты?</t>
  </si>
  <si>
    <t>Беспокоишься ли ты по дороге в школу, что учитель может дать классу проверочную работу?</t>
  </si>
  <si>
    <t>Когда ты выполняешь задание, чувствуешь ли ты зычно, что делаешь это плохо?</t>
  </si>
  <si>
    <t>Дрожит ли слегка твоя рука, когда учитель просит сделать задание на доске перед всем классом?</t>
  </si>
  <si>
    <t>+</t>
  </si>
  <si>
    <t>-</t>
  </si>
  <si>
    <t>Общая тревожность в школе</t>
  </si>
  <si>
    <t>Переживание социального стресса</t>
  </si>
  <si>
    <t>Фрустрация потребности в достижении успеха</t>
  </si>
  <si>
    <t>Страх самовыживания</t>
  </si>
  <si>
    <t>Страх ситуации проверки знаний</t>
  </si>
  <si>
    <t>Страх не соответствовать ожиданиям окружающих</t>
  </si>
  <si>
    <t>Низкая физиологическая сопротивляемость стрессу</t>
  </si>
  <si>
    <t>Проблемы и страхи в отношениях с учителями</t>
  </si>
  <si>
    <t>─</t>
  </si>
  <si>
    <t>%</t>
  </si>
  <si>
    <t>Опросник школьной тревожности Филипса</t>
  </si>
  <si>
    <t>http://eschool.by/courses/psy/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</si>
</sst>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i/>
      <sz val="22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6"/>
      <color rgb="FF000000"/>
      <name val="Cambria"/>
      <family val="1"/>
      <charset val="204"/>
    </font>
    <font>
      <sz val="20"/>
      <color rgb="FFFF0000"/>
      <name val="Cambria"/>
      <family val="1"/>
      <charset val="204"/>
    </font>
    <font>
      <sz val="12"/>
      <color rgb="FF003399"/>
      <name val="Eskal Font4You"/>
      <family val="2"/>
      <charset val="204"/>
    </font>
    <font>
      <sz val="22"/>
      <color theme="1"/>
      <name val="Times New Roman"/>
      <family val="1"/>
      <charset val="204"/>
    </font>
    <font>
      <sz val="12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7999799847602844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8" tint="0.5999900102615356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49" fontId="0" fillId="0" borderId="0" xfId="0" applyNumberFormat="1"/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/>
    <xf numFmtId="0" fontId="9" fillId="0" borderId="0" xfId="0" applyFont="1" applyFill="1" applyBorder="1" applyAlignment="1">
      <alignment/>
    </xf>
    <xf numFmtId="0" fontId="0" fillId="0" borderId="0" xfId="0" applyBorder="1" applyAlignment="1">
      <alignment/>
    </xf>
    <xf numFmtId="0" fontId="0" fillId="0" borderId="0" xfId="0" applyBorder="1"/>
    <xf numFmtId="0" fontId="11" fillId="0" borderId="1" xfId="0" applyFont="1" applyFill="1" applyBorder="1" applyAlignment="1">
      <alignment horizontal="left" vertical="center"/>
    </xf>
    <xf numFmtId="0" fontId="13" fillId="0" borderId="0" xfId="0" applyFont="1"/>
    <xf numFmtId="0" fontId="11" fillId="0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0" fillId="0" borderId="0" xfId="0" applyFont="1"/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/>
    </xf>
    <xf numFmtId="0" fontId="0" fillId="0" borderId="0" xfId="0" applyProtection="1">
      <protection/>
    </xf>
    <xf numFmtId="0" fontId="4" fillId="5" borderId="1" xfId="0" applyFont="1" applyFill="1" applyBorder="1" applyAlignment="1" applyProtection="1">
      <alignment horizontal="left" vertical="center" shrinkToFit="1"/>
      <protection/>
    </xf>
    <xf numFmtId="0" fontId="4" fillId="2" borderId="1" xfId="0" applyFont="1" applyFill="1" applyBorder="1" applyAlignment="1" applyProtection="1">
      <alignment horizontal="left" vertical="center" shrinkToFit="1"/>
      <protection/>
    </xf>
    <xf numFmtId="0" fontId="14" fillId="0" borderId="0" xfId="0" applyFont="1" applyFill="1" applyBorder="1" applyAlignment="1">
      <alignment horizontal="center" vertical="center"/>
    </xf>
    <xf numFmtId="0" fontId="7" fillId="5" borderId="1" xfId="0" applyFont="1" applyFill="1" applyBorder="1" applyAlignment="1" applyProtection="1">
      <alignment horizontal="center" vertical="center" wrapText="1"/>
      <protection/>
    </xf>
    <xf numFmtId="0" fontId="3" fillId="2" borderId="1" xfId="0" applyFont="1" applyFill="1" applyBorder="1" applyAlignment="1" applyProtection="1">
      <alignment horizontal="left" vertical="center"/>
      <protection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 shrinkToFit="1"/>
      <protection/>
    </xf>
    <xf numFmtId="0" fontId="6" fillId="6" borderId="1" xfId="0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0" xfId="0"/>
    <xf numFmtId="0" fontId="12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11">
    <dxf>
      <font>
        <color theme="0"/>
      </font>
    </dxf>
    <dxf>
      <fill>
        <patternFill>
          <bgColor rgb="FFFF0000"/>
        </patternFill>
      </fill>
    </dxf>
    <dxf>
      <fill>
        <patternFill>
          <bgColor theme="9" tint="0.3999499976634979"/>
        </patternFill>
      </fill>
    </dxf>
    <dxf>
      <fill>
        <patternFill>
          <bgColor rgb="FF92D050"/>
        </patternFill>
      </fill>
    </dxf>
    <dxf>
      <fill>
        <patternFill>
          <bgColor theme="9" tint="0.3999499976634979"/>
        </patternFill>
      </fill>
    </dxf>
    <dxf>
      <fill>
        <patternFill>
          <bgColor rgb="FF92D050"/>
        </patternFill>
      </fill>
    </dxf>
    <dxf>
      <fill>
        <patternFill>
          <bgColor theme="9" tint="0.3999499976634979"/>
        </patternFill>
      </fill>
    </dxf>
    <dxf>
      <fill>
        <patternFill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theme="9" tint="0.3999499976634979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Relationship Id="rId5" Type="http://schemas.openxmlformats.org/officeDocument/2006/relationships/worksheet" Target="worksheets/sheet3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ctrProps/ctrProp1.xml><?xml version="1.0" encoding="utf-8"?>
<formControlPr xmlns="http://schemas.microsoft.com/office/spreadsheetml/2009/9/main" objectType="Button" lockText="1"/>
</file>

<file path=xl/ctrProps/ctrProp2.xml><?xml version="1.0" encoding="utf-8"?>
<formControlPr xmlns="http://schemas.microsoft.com/office/spreadsheetml/2009/9/main" objectType="Button" lockText="1"/>
</file>

<file path=xl/ctrProps/ctrProp3.xml><?xml version="1.0" encoding="utf-8"?>
<formControlPr xmlns="http://schemas.microsoft.com/office/spreadsheetml/2009/9/main" objectType="Button" lockText="1"/>
</file>

<file path=xl/ctrProps/ctr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1</xdr:row>
          <xdr:rowOff>171450</xdr:rowOff>
        </xdr:from>
        <xdr:to>
          <xdr:col>13</xdr:col>
          <xdr:colOff>428625</xdr:colOff>
          <xdr:row>4</xdr:row>
          <xdr:rowOff>9525</xdr:rowOff>
        </xdr:to>
        <xdr:sp macro="[0]!SaveToPDF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1a677366-9c7e-44c5-b27b-3c7b7638ba85}"/>
                </a:ext>
              </a:extLst>
            </xdr:cNvPr>
            <xdr:cNvSpPr>
              <a:spLocks noRot="1"/>
            </xdr:cNvSpPr>
          </xdr:nvSpPr>
          <xdr:spPr>
            <a:xfrm>
              <a:off x="6619875" y="733425"/>
              <a:ext cx="2266950" cy="504825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2004" rIns="36576" bIns="32004" vertOverflow="clip" wrap="square" anchor="ctr" upright="1"/>
            <a:p>
              <a:pPr algn="ctr" rtl="0"/>
              <a:r>
                <a:rPr lang="ru-RU" sz="1600" u="none" b="1" i="0" baseline="0">
                  <a:solidFill>
                    <a:srgbClr val="000000"/>
                  </a:solidFill>
                  <a:latin typeface="Cambria"/>
                </a:rPr>
                <a:t>Сохранить в PDF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0</xdr:rowOff>
        </xdr:from>
        <xdr:to>
          <xdr:col>13</xdr:col>
          <xdr:colOff>447675</xdr:colOff>
          <xdr:row>10</xdr:row>
          <xdr:rowOff>19050</xdr:rowOff>
        </xdr:to>
        <xdr:sp macro="[0]!PrintD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5deaf672-77ab-45a7-9fc9-af51bb4b3d52}"/>
                </a:ext>
              </a:extLst>
            </xdr:cNvPr>
            <xdr:cNvSpPr>
              <a:spLocks noRot="1"/>
            </xdr:cNvSpPr>
          </xdr:nvSpPr>
          <xdr:spPr>
            <a:xfrm>
              <a:off x="6638925" y="2181225"/>
              <a:ext cx="2266950" cy="495300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2004" rIns="36576" bIns="32004" vertOverflow="clip" wrap="square" anchor="ctr" upright="1"/>
            <a:p>
              <a:pPr algn="ctr" rtl="0"/>
              <a:r>
                <a:rPr lang="ru-RU" sz="1600" u="none" b="1" i="0" baseline="0">
                  <a:solidFill>
                    <a:srgbClr val="000000"/>
                  </a:solidFill>
                  <a:latin typeface="Cambria"/>
                </a:rPr>
                <a:t>Отправить на печать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0</xdr:colOff>
          <xdr:row>11</xdr:row>
          <xdr:rowOff>28575</xdr:rowOff>
        </xdr:from>
        <xdr:to>
          <xdr:col>13</xdr:col>
          <xdr:colOff>438150</xdr:colOff>
          <xdr:row>13</xdr:row>
          <xdr:rowOff>57150</xdr:rowOff>
        </xdr:to>
        <xdr:sp macro="[0]!ClearData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652d13cf-07fa-45d9-8651-860090c11700}"/>
                </a:ext>
              </a:extLst>
            </xdr:cNvPr>
            <xdr:cNvSpPr>
              <a:spLocks noRot="1"/>
            </xdr:cNvSpPr>
          </xdr:nvSpPr>
          <xdr:spPr>
            <a:xfrm>
              <a:off x="6629400" y="2924175"/>
              <a:ext cx="2266950" cy="457200"/>
            </a:xfrm>
            <a:prstGeom prst="rect"/>
            <a:ln>
              <a:solidFill>
                <a:srgbClr val="000000"/>
              </a:solidFill>
            </a:ln>
          </xdr:spPr>
          <xdr:txBody>
            <a:bodyPr lIns="45720" tIns="36576" rIns="45720" bIns="36576" vertOverflow="clip" wrap="square" anchor="ctr" upright="1"/>
            <a:p>
              <a:pPr algn="ctr" rtl="0"/>
              <a:r>
                <a:rPr lang="ru-RU" sz="2000" u="none" b="0" i="0" baseline="0">
                  <a:solidFill>
                    <a:srgbClr val="FF0000"/>
                  </a:solidFill>
                  <a:latin typeface="Cambria"/>
                </a:rPr>
                <a:t>Очистить данные данные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600075</xdr:colOff>
          <xdr:row>4</xdr:row>
          <xdr:rowOff>219075</xdr:rowOff>
        </xdr:from>
        <xdr:to>
          <xdr:col>13</xdr:col>
          <xdr:colOff>428625</xdr:colOff>
          <xdr:row>7</xdr:row>
          <xdr:rowOff>9525</xdr:rowOff>
        </xdr:to>
        <xdr:sp macro="[0]!SaveList">
          <xdr:nvSpPr>
            <xdr:cNvPr id="3077" name="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7f772630-56f2-442c-a80e-f65402172649}"/>
                </a:ext>
              </a:extLst>
            </xdr:cNvPr>
            <xdr:cNvSpPr>
              <a:spLocks noRot="1"/>
            </xdr:cNvSpPr>
          </xdr:nvSpPr>
          <xdr:spPr>
            <a:xfrm>
              <a:off x="6619875" y="1447800"/>
              <a:ext cx="2266950" cy="504825"/>
            </a:xfrm>
            <a:prstGeom prst="rect"/>
            <a:ln>
              <a:solidFill>
                <a:srgbClr val="000000"/>
              </a:solidFill>
            </a:ln>
          </xdr:spPr>
          <xdr:txBody>
            <a:bodyPr lIns="36576" tIns="32004" rIns="36576" bIns="32004" vertOverflow="clip" wrap="square" anchor="ctr" upright="1"/>
            <a:p>
              <a:pPr algn="ctr" rtl="0"/>
              <a:r>
                <a:rPr lang="ru-RU" sz="1600" u="none" b="1" i="0" baseline="0">
                  <a:solidFill>
                    <a:srgbClr val="000000"/>
                  </a:solidFill>
                  <a:latin typeface="Cambria"/>
                </a:rPr>
                <a:t>Сохранить лист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6" Type="http://schemas.openxmlformats.org/officeDocument/2006/relationships/vmlDrawing" Target="../drawings/vmlDrawing1.vml" /><Relationship Id="rId7" Type="http://schemas.openxmlformats.org/officeDocument/2006/relationships/printerSettings" Target="../printerSettings/printerSettings3.bin" /><Relationship Id="rId4" Type="http://schemas.openxmlformats.org/officeDocument/2006/relationships/ctrlProp" Target="../ctrProps/ctrProp4.xml" /><Relationship Id="rId1" Type="http://schemas.openxmlformats.org/officeDocument/2006/relationships/ctrlProp" Target="../ctrProps/ctrProp1.xml" /><Relationship Id="rId5" Type="http://schemas.openxmlformats.org/officeDocument/2006/relationships/drawing" Target="../drawings/drawing1.xml" /><Relationship Id="rId3" Type="http://schemas.openxmlformats.org/officeDocument/2006/relationships/ctrlProp" Target="../ctrProps/ctrProp3.xml" /><Relationship Id="rId2" Type="http://schemas.openxmlformats.org/officeDocument/2006/relationships/ctrlProp" Target="../ctrProps/ctrProp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AH67"/>
  <sheetViews>
    <sheetView showGridLines="0" showRowColHeaders="0" workbookViewId="0" topLeftCell="A1">
      <selection pane="topLeft" activeCell="D2" sqref="D2:I2"/>
    </sheetView>
  </sheetViews>
  <sheetFormatPr defaultRowHeight="15"/>
  <cols>
    <col min="1" max="1" width="5.714285714285714" customWidth="1"/>
    <col min="12" max="12" width="12.571428571428571" customWidth="1"/>
    <col min="16" max="16" width="6.285714285714286" customWidth="1"/>
    <col min="17" max="17" width="6.142857142857143" customWidth="1"/>
    <col min="26" max="26" width="0" hidden="1" customWidth="1"/>
    <col min="32" max="34" width="0" hidden="1" customWidth="1"/>
  </cols>
  <sheetData>
    <row r="1" spans="1:34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AG1">
        <v>10</v>
      </c>
      <c r="AH1" t="s">
        <v>14</v>
      </c>
    </row>
    <row r="2" spans="1:34" ht="19.5" customHeight="1">
      <c r="A2" s="36" t="s">
        <v>0</v>
      </c>
      <c r="B2" s="36"/>
      <c r="C2" s="36"/>
      <c r="D2" s="37"/>
      <c r="E2" s="37"/>
      <c r="F2" s="37"/>
      <c r="G2" s="37"/>
      <c r="H2" s="37"/>
      <c r="I2" s="37"/>
      <c r="K2" s="34" t="s">
        <v>2</v>
      </c>
      <c r="L2" s="34"/>
      <c r="M2" s="35"/>
      <c r="N2" s="35"/>
      <c r="O2" s="35"/>
      <c r="AG2">
        <v>11</v>
      </c>
      <c r="AH2" t="s">
        <v>13</v>
      </c>
    </row>
    <row r="3" spans="1:34" ht="18.75">
      <c r="A3" s="36" t="s">
        <v>1</v>
      </c>
      <c r="B3" s="36"/>
      <c r="C3" s="36"/>
      <c r="D3" s="38"/>
      <c r="E3" s="39"/>
      <c r="F3" s="39"/>
      <c r="G3" s="39"/>
      <c r="H3" s="39"/>
      <c r="I3" s="40"/>
      <c r="P3" s="32"/>
      <c r="Q3" s="32"/>
      <c r="R3" s="32"/>
      <c r="S3" s="32"/>
      <c r="AG3">
        <v>12</v>
      </c>
      <c r="AH3" t="s">
        <v>15</v>
      </c>
    </row>
    <row r="4" spans="33:33" ht="15">
      <c r="AG4">
        <v>13</v>
      </c>
    </row>
    <row r="5" spans="1:33" ht="23.25" customHeight="1">
      <c r="A5" s="33" t="s">
        <v>17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AF5" t="s">
        <v>11</v>
      </c>
      <c r="AG5">
        <v>14</v>
      </c>
    </row>
    <row r="6" spans="1:33" ht="18" customHeight="1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AF6" t="s">
        <v>12</v>
      </c>
      <c r="AG6">
        <v>15</v>
      </c>
    </row>
    <row r="7" spans="1:33" ht="22.5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AG7">
        <v>16</v>
      </c>
    </row>
    <row r="8" spans="1:15" ht="20.2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</row>
    <row r="9" s="29" customFormat="1" ht="15"/>
    <row r="10" spans="1:26" ht="24" customHeight="1">
      <c r="A10" s="16">
        <v>1</v>
      </c>
      <c r="B10" s="31" t="s">
        <v>18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21"/>
      <c r="P10" s="29"/>
      <c r="Q10" s="29"/>
      <c r="R10" s="29"/>
      <c r="S10" s="29"/>
      <c r="T10" s="29"/>
      <c r="U10" s="29"/>
      <c r="V10" s="29"/>
      <c r="Z10" t="s">
        <v>76</v>
      </c>
    </row>
    <row r="11" spans="1:26" ht="24" customHeight="1">
      <c r="A11" s="16">
        <v>2</v>
      </c>
      <c r="B11" s="30" t="s">
        <v>19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21"/>
      <c r="P11" s="29"/>
      <c r="Q11" s="29"/>
      <c r="R11" s="29"/>
      <c r="S11" s="29"/>
      <c r="T11" s="29"/>
      <c r="U11" s="29"/>
      <c r="V11" s="29"/>
      <c r="Z11" t="s">
        <v>77</v>
      </c>
    </row>
    <row r="12" spans="1:22" ht="24" customHeight="1">
      <c r="A12" s="16">
        <v>3</v>
      </c>
      <c r="B12" s="31" t="s">
        <v>20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21"/>
      <c r="P12" s="29"/>
      <c r="Q12" s="29"/>
      <c r="R12" s="29"/>
      <c r="S12" s="29"/>
      <c r="T12" s="29"/>
      <c r="U12" s="29"/>
      <c r="V12" s="29"/>
    </row>
    <row r="13" spans="1:22" ht="24" customHeight="1">
      <c r="A13" s="16">
        <v>4</v>
      </c>
      <c r="B13" s="30" t="s">
        <v>21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21"/>
      <c r="P13" s="29"/>
      <c r="Q13" s="29"/>
      <c r="R13" s="29"/>
      <c r="S13" s="29"/>
      <c r="T13" s="29"/>
      <c r="U13" s="29"/>
      <c r="V13" s="29"/>
    </row>
    <row r="14" spans="1:22" ht="24" customHeight="1">
      <c r="A14" s="16">
        <v>5</v>
      </c>
      <c r="B14" s="31" t="s">
        <v>22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1"/>
      <c r="P14" s="29"/>
      <c r="Q14" s="29"/>
      <c r="R14" s="29"/>
      <c r="S14" s="29"/>
      <c r="T14" s="29"/>
      <c r="U14" s="29"/>
      <c r="V14" s="29"/>
    </row>
    <row r="15" spans="1:22" ht="24" customHeight="1">
      <c r="A15" s="16">
        <v>6</v>
      </c>
      <c r="B15" s="30" t="s">
        <v>23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21"/>
      <c r="P15" s="29"/>
      <c r="Q15" s="29"/>
      <c r="R15" s="29"/>
      <c r="S15" s="29"/>
      <c r="T15" s="29"/>
      <c r="U15" s="29"/>
      <c r="V15" s="29"/>
    </row>
    <row r="16" spans="1:22" ht="24" customHeight="1">
      <c r="A16" s="16">
        <v>7</v>
      </c>
      <c r="B16" s="31" t="s">
        <v>24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1"/>
      <c r="P16" s="29"/>
      <c r="Q16" s="29"/>
      <c r="R16" s="29"/>
      <c r="S16" s="29"/>
      <c r="T16" s="29"/>
      <c r="U16" s="29"/>
      <c r="V16" s="29"/>
    </row>
    <row r="17" spans="1:22" ht="24" customHeight="1">
      <c r="A17" s="16">
        <v>8</v>
      </c>
      <c r="B17" s="30" t="s">
        <v>25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21"/>
      <c r="P17" s="29"/>
      <c r="Q17" s="29"/>
      <c r="R17" s="29"/>
      <c r="S17" s="29"/>
      <c r="T17" s="29"/>
      <c r="U17" s="29"/>
      <c r="V17" s="29"/>
    </row>
    <row r="18" spans="1:22" ht="24" customHeight="1">
      <c r="A18" s="16">
        <v>9</v>
      </c>
      <c r="B18" s="31" t="s">
        <v>26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21"/>
      <c r="P18" s="29"/>
      <c r="Q18" s="29"/>
      <c r="R18" s="29"/>
      <c r="S18" s="29"/>
      <c r="T18" s="29"/>
      <c r="U18" s="29"/>
      <c r="V18" s="29"/>
    </row>
    <row r="19" spans="1:22" ht="24" customHeight="1">
      <c r="A19" s="16">
        <v>10</v>
      </c>
      <c r="B19" s="30" t="s">
        <v>27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21"/>
      <c r="P19" s="29"/>
      <c r="Q19" s="29"/>
      <c r="R19" s="29"/>
      <c r="S19" s="29"/>
      <c r="T19" s="29"/>
      <c r="U19" s="29"/>
      <c r="V19" s="29"/>
    </row>
    <row r="20" spans="1:18" ht="24" customHeight="1">
      <c r="A20" s="16">
        <v>11</v>
      </c>
      <c r="B20" s="31" t="s">
        <v>28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21"/>
      <c r="P20" s="15"/>
      <c r="Q20" s="15"/>
      <c r="R20" s="15"/>
    </row>
    <row r="21" spans="1:18" ht="24" customHeight="1">
      <c r="A21" s="16">
        <v>12</v>
      </c>
      <c r="B21" s="30" t="s">
        <v>29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1"/>
      <c r="P21" s="15"/>
      <c r="Q21" s="15"/>
      <c r="R21" s="15"/>
    </row>
    <row r="22" spans="1:18" ht="24" customHeight="1">
      <c r="A22" s="16">
        <v>13</v>
      </c>
      <c r="B22" s="31" t="s">
        <v>30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21"/>
      <c r="P22" s="15"/>
      <c r="Q22" s="15"/>
      <c r="R22" s="15"/>
    </row>
    <row r="23" spans="1:18" ht="24" customHeight="1">
      <c r="A23" s="16">
        <v>14</v>
      </c>
      <c r="B23" s="30" t="s">
        <v>31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21"/>
      <c r="P23" s="15"/>
      <c r="Q23" s="15"/>
      <c r="R23" s="15"/>
    </row>
    <row r="24" spans="1:18" ht="24" customHeight="1">
      <c r="A24" s="16">
        <v>15</v>
      </c>
      <c r="B24" s="31" t="s">
        <v>32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21"/>
      <c r="P24" s="15"/>
      <c r="Q24" s="15"/>
      <c r="R24" s="15"/>
    </row>
    <row r="25" spans="1:18" ht="24" customHeight="1">
      <c r="A25" s="16">
        <v>16</v>
      </c>
      <c r="B25" s="30" t="s">
        <v>33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1"/>
      <c r="P25" s="15"/>
      <c r="Q25" s="15"/>
      <c r="R25" s="15"/>
    </row>
    <row r="26" spans="1:18" ht="24" customHeight="1">
      <c r="A26" s="16">
        <v>17</v>
      </c>
      <c r="B26" s="31" t="s">
        <v>34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21"/>
      <c r="P26" s="15"/>
      <c r="Q26" s="15"/>
      <c r="R26" s="15"/>
    </row>
    <row r="27" spans="1:18" ht="24" customHeight="1">
      <c r="A27" s="16">
        <v>18</v>
      </c>
      <c r="B27" s="30" t="s">
        <v>35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1"/>
      <c r="P27" s="15"/>
      <c r="Q27" s="15"/>
      <c r="R27" s="15"/>
    </row>
    <row r="28" spans="1:18" ht="24" customHeight="1">
      <c r="A28" s="16">
        <v>19</v>
      </c>
      <c r="B28" s="31" t="s">
        <v>37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21"/>
      <c r="P28" s="15"/>
      <c r="Q28" s="15"/>
      <c r="R28" s="15"/>
    </row>
    <row r="29" spans="1:18" ht="24" customHeight="1">
      <c r="A29" s="16">
        <v>20</v>
      </c>
      <c r="B29" s="30" t="s">
        <v>36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1"/>
      <c r="P29" s="15"/>
      <c r="Q29" s="15"/>
      <c r="R29" s="15"/>
    </row>
    <row r="30" spans="1:18" ht="24" customHeight="1">
      <c r="A30" s="16">
        <v>21</v>
      </c>
      <c r="B30" s="31" t="s">
        <v>38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1"/>
      <c r="P30" s="15"/>
      <c r="Q30" s="15"/>
      <c r="R30" s="15"/>
    </row>
    <row r="31" spans="1:18" ht="24" customHeight="1">
      <c r="A31" s="16">
        <v>22</v>
      </c>
      <c r="B31" s="30" t="s">
        <v>39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21"/>
      <c r="P31" s="15"/>
      <c r="Q31" s="15"/>
      <c r="R31" s="15"/>
    </row>
    <row r="32" spans="1:18" ht="24" customHeight="1">
      <c r="A32" s="16">
        <v>23</v>
      </c>
      <c r="B32" s="31" t="s">
        <v>40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21"/>
      <c r="P32" s="15"/>
      <c r="Q32" s="15"/>
      <c r="R32" s="15"/>
    </row>
    <row r="33" spans="1:18" ht="24" customHeight="1">
      <c r="A33" s="16">
        <v>24</v>
      </c>
      <c r="B33" s="30" t="s">
        <v>41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1"/>
      <c r="P33" s="15"/>
      <c r="Q33" s="15"/>
      <c r="R33" s="15"/>
    </row>
    <row r="34" spans="1:18" ht="48.75" customHeight="1">
      <c r="A34" s="16">
        <v>25</v>
      </c>
      <c r="B34" s="41" t="s">
        <v>42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21"/>
      <c r="P34" s="15"/>
      <c r="Q34" s="15"/>
      <c r="R34" s="15"/>
    </row>
    <row r="35" spans="1:18" ht="24" customHeight="1">
      <c r="A35" s="16">
        <v>26</v>
      </c>
      <c r="B35" s="30" t="s">
        <v>43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1"/>
      <c r="P35" s="15"/>
      <c r="Q35" s="15"/>
      <c r="R35" s="15"/>
    </row>
    <row r="36" spans="1:18" ht="24" customHeight="1">
      <c r="A36" s="16">
        <v>27</v>
      </c>
      <c r="B36" s="31" t="s">
        <v>44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21"/>
      <c r="P36" s="15"/>
      <c r="Q36" s="15"/>
      <c r="R36" s="15"/>
    </row>
    <row r="37" spans="1:18" ht="24" customHeight="1">
      <c r="A37" s="16">
        <v>28</v>
      </c>
      <c r="B37" s="30" t="s">
        <v>45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1"/>
      <c r="P37" s="15"/>
      <c r="Q37" s="15"/>
      <c r="R37" s="15"/>
    </row>
    <row r="38" spans="1:18" ht="24" customHeight="1">
      <c r="A38" s="16">
        <v>29</v>
      </c>
      <c r="B38" s="31" t="s">
        <v>46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21"/>
      <c r="P38" s="15"/>
      <c r="Q38" s="15"/>
      <c r="R38" s="15"/>
    </row>
    <row r="39" spans="1:18" ht="24" customHeight="1">
      <c r="A39" s="16">
        <v>30</v>
      </c>
      <c r="B39" s="30" t="s">
        <v>47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21"/>
      <c r="P39" s="15"/>
      <c r="Q39" s="15"/>
      <c r="R39" s="15"/>
    </row>
    <row r="40" spans="1:18" ht="24" customHeight="1">
      <c r="A40" s="16">
        <v>31</v>
      </c>
      <c r="B40" s="31" t="s">
        <v>48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21"/>
      <c r="P40" s="15"/>
      <c r="Q40" s="15"/>
      <c r="R40" s="15"/>
    </row>
    <row r="41" spans="1:18" ht="24" customHeight="1">
      <c r="A41" s="16">
        <v>32</v>
      </c>
      <c r="B41" s="30" t="s">
        <v>49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21"/>
      <c r="P41" s="15"/>
      <c r="Q41" s="15"/>
      <c r="R41" s="15"/>
    </row>
    <row r="42" spans="1:18" ht="24" customHeight="1">
      <c r="A42" s="16">
        <v>33</v>
      </c>
      <c r="B42" s="31" t="s">
        <v>50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21"/>
      <c r="P42" s="15"/>
      <c r="Q42" s="15"/>
      <c r="R42" s="15"/>
    </row>
    <row r="43" spans="1:18" ht="24" customHeight="1">
      <c r="A43" s="16">
        <v>34</v>
      </c>
      <c r="B43" s="30" t="s">
        <v>51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21"/>
      <c r="P43" s="15"/>
      <c r="Q43" s="15"/>
      <c r="R43" s="15"/>
    </row>
    <row r="44" spans="1:18" ht="24" customHeight="1">
      <c r="A44" s="16">
        <v>35</v>
      </c>
      <c r="B44" s="31" t="s">
        <v>52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21"/>
      <c r="P44" s="15"/>
      <c r="Q44" s="15"/>
      <c r="R44" s="15"/>
    </row>
    <row r="45" spans="1:18" ht="24" customHeight="1">
      <c r="A45" s="16">
        <v>36</v>
      </c>
      <c r="B45" s="30" t="s">
        <v>53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21"/>
      <c r="P45" s="15"/>
      <c r="Q45" s="15"/>
      <c r="R45" s="15"/>
    </row>
    <row r="46" spans="1:18" ht="24" customHeight="1">
      <c r="A46" s="16">
        <v>37</v>
      </c>
      <c r="B46" s="31" t="s">
        <v>54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21"/>
      <c r="P46" s="15"/>
      <c r="Q46" s="15"/>
      <c r="R46" s="15"/>
    </row>
    <row r="47" spans="1:18" ht="24" customHeight="1">
      <c r="A47" s="16">
        <v>38</v>
      </c>
      <c r="B47" s="30" t="s">
        <v>55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21"/>
      <c r="P47" s="15"/>
      <c r="Q47" s="15"/>
      <c r="R47" s="15"/>
    </row>
    <row r="48" spans="1:18" ht="24" customHeight="1">
      <c r="A48" s="16">
        <v>39</v>
      </c>
      <c r="B48" s="31" t="s">
        <v>56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21"/>
      <c r="P48" s="15"/>
      <c r="Q48" s="15"/>
      <c r="R48" s="15"/>
    </row>
    <row r="49" spans="1:18" ht="24" customHeight="1">
      <c r="A49" s="16">
        <v>40</v>
      </c>
      <c r="B49" s="30" t="s">
        <v>57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21"/>
      <c r="P49" s="15"/>
      <c r="Q49" s="15"/>
      <c r="R49" s="15"/>
    </row>
    <row r="50" spans="1:15" ht="23.25">
      <c r="A50" s="16">
        <v>41</v>
      </c>
      <c r="B50" s="31" t="s">
        <v>58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21"/>
    </row>
    <row r="51" spans="1:15" ht="23.25">
      <c r="A51" s="16">
        <v>42</v>
      </c>
      <c r="B51" s="30" t="s">
        <v>59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21"/>
    </row>
    <row r="52" spans="1:15" ht="23.25">
      <c r="A52" s="16">
        <v>43</v>
      </c>
      <c r="B52" s="31" t="s">
        <v>60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21"/>
    </row>
    <row r="53" spans="1:15" ht="23.25">
      <c r="A53" s="16">
        <v>44</v>
      </c>
      <c r="B53" s="30" t="s">
        <v>61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21"/>
    </row>
    <row r="54" spans="1:15" ht="23.25">
      <c r="A54" s="16">
        <v>45</v>
      </c>
      <c r="B54" s="31" t="s">
        <v>62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21"/>
    </row>
    <row r="55" spans="1:15" ht="23.25">
      <c r="A55" s="16">
        <v>46</v>
      </c>
      <c r="B55" s="30" t="s">
        <v>63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21"/>
    </row>
    <row r="56" spans="1:15" ht="23.25">
      <c r="A56" s="16">
        <v>47</v>
      </c>
      <c r="B56" s="31" t="s">
        <v>64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21"/>
    </row>
    <row r="57" spans="1:15" ht="23.25">
      <c r="A57" s="16">
        <v>48</v>
      </c>
      <c r="B57" s="30" t="s">
        <v>65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21"/>
    </row>
    <row r="58" spans="1:15" ht="23.25">
      <c r="A58" s="16">
        <v>49</v>
      </c>
      <c r="B58" s="31" t="s">
        <v>66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21"/>
    </row>
    <row r="59" spans="1:15" ht="23.25">
      <c r="A59" s="16">
        <v>50</v>
      </c>
      <c r="B59" s="30" t="s">
        <v>67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21"/>
    </row>
    <row r="60" spans="1:15" ht="23.25">
      <c r="A60" s="16">
        <v>51</v>
      </c>
      <c r="B60" s="31" t="s">
        <v>68</v>
      </c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21"/>
    </row>
    <row r="61" spans="1:15" ht="23.25">
      <c r="A61" s="16">
        <v>52</v>
      </c>
      <c r="B61" s="30" t="s">
        <v>69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21"/>
    </row>
    <row r="62" spans="1:15" ht="23.25">
      <c r="A62" s="16">
        <v>53</v>
      </c>
      <c r="B62" s="31" t="s">
        <v>70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21"/>
    </row>
    <row r="63" spans="1:15" ht="23.25">
      <c r="A63" s="16">
        <v>54</v>
      </c>
      <c r="B63" s="30" t="s">
        <v>71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21"/>
    </row>
    <row r="64" spans="1:15" ht="23.25">
      <c r="A64" s="16">
        <v>55</v>
      </c>
      <c r="B64" s="31" t="s">
        <v>72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21"/>
    </row>
    <row r="65" spans="1:15" ht="23.25">
      <c r="A65" s="16">
        <v>56</v>
      </c>
      <c r="B65" s="30" t="s">
        <v>73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21"/>
    </row>
    <row r="66" spans="1:15" ht="23.25">
      <c r="A66" s="16">
        <v>57</v>
      </c>
      <c r="B66" s="31" t="s">
        <v>74</v>
      </c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21"/>
    </row>
    <row r="67" spans="1:15" ht="23.25">
      <c r="A67" s="16">
        <v>58</v>
      </c>
      <c r="B67" s="30" t="s">
        <v>75</v>
      </c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21"/>
    </row>
  </sheetData>
  <sheetProtection algorithmName="SHA-512" hashValue="n7NETsOtsDN+63a6Tb5jsxkK7KKrz+A5BpkLgQMMTDrOn23VehZXq4lA/FwTNkK4Ezx5FfKc/1L8higNOdbK5Q==" saltValue="WuzQKberGZ8Na/9WYNgtEg==" spinCount="100000" sheet="1" formatCells="0" formatColumns="0" formatRows="0" insertColumns="0" insertRows="0" insertHyperlinks="0" deleteColumns="0" deleteRows="0" selectLockedCells="1" sort="0" autoFilter="0" pivotTables="0"/>
  <mergeCells count="66">
    <mergeCell ref="B17:N17"/>
    <mergeCell ref="B18:N18"/>
    <mergeCell ref="B19:N19"/>
    <mergeCell ref="B20:N20"/>
    <mergeCell ref="B21:N21"/>
    <mergeCell ref="B46:N46"/>
    <mergeCell ref="B32:N32"/>
    <mergeCell ref="B33:N33"/>
    <mergeCell ref="B34:N34"/>
    <mergeCell ref="B35:N35"/>
    <mergeCell ref="B36:N36"/>
    <mergeCell ref="B37:N37"/>
    <mergeCell ref="B38:N38"/>
    <mergeCell ref="B39:N39"/>
    <mergeCell ref="B40:N40"/>
    <mergeCell ref="B41:N41"/>
    <mergeCell ref="B42:N42"/>
    <mergeCell ref="B43:N43"/>
    <mergeCell ref="B44:N44"/>
    <mergeCell ref="B45:N45"/>
    <mergeCell ref="K2:L2"/>
    <mergeCell ref="M2:O2"/>
    <mergeCell ref="A2:C2"/>
    <mergeCell ref="D2:I2"/>
    <mergeCell ref="A3:C3"/>
    <mergeCell ref="D3:I3"/>
    <mergeCell ref="B13:N13"/>
    <mergeCell ref="B14:N14"/>
    <mergeCell ref="B15:N15"/>
    <mergeCell ref="B16:N16"/>
    <mergeCell ref="P3:S3"/>
    <mergeCell ref="A5:O8"/>
    <mergeCell ref="B10:N10"/>
    <mergeCell ref="B11:N11"/>
    <mergeCell ref="B12:N12"/>
    <mergeCell ref="B22:N22"/>
    <mergeCell ref="B23:N23"/>
    <mergeCell ref="B24:N24"/>
    <mergeCell ref="B25:N25"/>
    <mergeCell ref="B26:N26"/>
    <mergeCell ref="B27:N27"/>
    <mergeCell ref="B28:N28"/>
    <mergeCell ref="B29:N29"/>
    <mergeCell ref="B30:N30"/>
    <mergeCell ref="B31:N31"/>
    <mergeCell ref="B47:N47"/>
    <mergeCell ref="B48:N48"/>
    <mergeCell ref="B49:N49"/>
    <mergeCell ref="B50:N50"/>
    <mergeCell ref="B51:N51"/>
    <mergeCell ref="B52:N52"/>
    <mergeCell ref="B53:N53"/>
    <mergeCell ref="B54:N54"/>
    <mergeCell ref="B55:N55"/>
    <mergeCell ref="B56:N56"/>
    <mergeCell ref="B57:N57"/>
    <mergeCell ref="B58:N58"/>
    <mergeCell ref="B59:N59"/>
    <mergeCell ref="B60:N60"/>
    <mergeCell ref="B61:N61"/>
    <mergeCell ref="B67:N67"/>
    <mergeCell ref="B62:N62"/>
    <mergeCell ref="B63:N63"/>
    <mergeCell ref="B64:N64"/>
    <mergeCell ref="B65:N65"/>
    <mergeCell ref="B66:N66"/>
  </mergeCells>
  <conditionalFormatting sqref="O10:O67">
    <cfRule type="cellIs" priority="3" dxfId="10" operator="notBetween">
      <formula>"+"</formula>
      <formula>"-"</formula>
    </cfRule>
    <cfRule type="cellIs" priority="8" dxfId="9" operator="equal">
      <formula>"-"</formula>
    </cfRule>
    <cfRule type="cellIs" priority="22" dxfId="8" operator="equal">
      <formula>"+"</formula>
    </cfRule>
  </conditionalFormatting>
  <conditionalFormatting sqref="D2:I2">
    <cfRule type="notContainsBlanks" priority="10" dxfId="7">
      <formula>LEN(TRIM(D2))&gt;0</formula>
    </cfRule>
    <cfRule type="containsBlanks" priority="13" dxfId="10">
      <formula>LEN(TRIM(D2))=0</formula>
    </cfRule>
  </conditionalFormatting>
  <conditionalFormatting sqref="M2:O2">
    <cfRule type="notContainsBlanks" priority="9" dxfId="7">
      <formula>LEN(TRIM(M2))&gt;0</formula>
    </cfRule>
    <cfRule type="containsBlanks" priority="11" dxfId="10">
      <formula>LEN(TRIM(M2))=0</formula>
    </cfRule>
  </conditionalFormatting>
  <conditionalFormatting sqref="D3:I3">
    <cfRule type="notContainsBlanks" priority="1" dxfId="7">
      <formula>LEN(TRIM(D3))&gt;0</formula>
    </cfRule>
    <cfRule type="containsBlanks" priority="2" dxfId="10">
      <formula>LEN(TRIM(D3))=0</formula>
    </cfRule>
  </conditionalFormatting>
  <dataValidations count="3">
    <dataValidation type="list" allowBlank="1" showErrorMessage="1" promptTitle="Формат ввода" prompt="Нужно указать &quot;Мальчик&quot; или &quot;Девочка&quot;" sqref="N3:O3">
      <formula1>$AF$5:$AF$6</formula1>
    </dataValidation>
    <dataValidation type="list" allowBlank="1" showErrorMessage="1" promptTitle="Подсказка" prompt="1 - почти никогда_x000a_2 - иногда_x000a_3 - часто_x000a_4 - почти всегда" sqref="O10:O67">
      <formula1>$Z$10:$Z$11</formula1>
    </dataValidation>
    <dataValidation showInputMessage="1" showErrorMessage="1" sqref="D3:I3"/>
  </dataValidations>
  <pageMargins left="0.7" right="0.7" top="0.75" bottom="0.75" header="0.3" footer="0.3"/>
  <pageSetup orientation="portrait" paperSize="9" r:id="rId2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AX42"/>
  <sheetViews>
    <sheetView zoomScale="70" zoomScaleNormal="70" workbookViewId="0" topLeftCell="A1">
      <selection pane="topLeft" activeCell="Z14" sqref="Z14:AC14"/>
    </sheetView>
  </sheetViews>
  <sheetFormatPr defaultRowHeight="15"/>
  <cols>
    <col min="1" max="1" width="71.14285714285714" customWidth="1"/>
    <col min="2" max="23" width="4.714285714285714" customWidth="1"/>
    <col min="24" max="25" width="10.142857142857142" customWidth="1"/>
  </cols>
  <sheetData>
    <row r="2" spans="1:23" ht="21">
      <c r="A2" s="20" t="s">
        <v>3</v>
      </c>
      <c r="B2" s="47" t="s">
        <v>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33" ht="28.5" customHeight="1">
      <c r="A3" s="17" t="s">
        <v>78</v>
      </c>
      <c r="B3" s="22">
        <v>2</v>
      </c>
      <c r="C3" s="22">
        <v>3</v>
      </c>
      <c r="D3" s="22">
        <v>7</v>
      </c>
      <c r="E3" s="22">
        <v>12</v>
      </c>
      <c r="F3" s="22">
        <v>16</v>
      </c>
      <c r="G3" s="22">
        <v>21</v>
      </c>
      <c r="H3" s="22">
        <v>23</v>
      </c>
      <c r="I3" s="22">
        <v>26</v>
      </c>
      <c r="J3" s="22">
        <v>28</v>
      </c>
      <c r="K3" s="22">
        <v>46</v>
      </c>
      <c r="L3" s="18">
        <v>47</v>
      </c>
      <c r="M3" s="22">
        <v>48</v>
      </c>
      <c r="N3" s="22">
        <v>49</v>
      </c>
      <c r="O3" s="22">
        <v>50</v>
      </c>
      <c r="P3" s="22">
        <v>51</v>
      </c>
      <c r="Q3" s="22">
        <v>52</v>
      </c>
      <c r="R3" s="22">
        <v>53</v>
      </c>
      <c r="S3" s="22">
        <v>54</v>
      </c>
      <c r="T3" s="22">
        <v>55</v>
      </c>
      <c r="U3" s="22">
        <v>56</v>
      </c>
      <c r="V3" s="22">
        <v>57</v>
      </c>
      <c r="W3" s="22">
        <v>58</v>
      </c>
      <c r="Z3" s="43" t="s">
        <v>7</v>
      </c>
      <c r="AA3" s="43"/>
      <c r="AB3" s="44" t="str">
        <f>PROPER('Бланк Методички'!D2)</f>
        <v/>
      </c>
      <c r="AC3" s="44"/>
      <c r="AD3" s="44"/>
      <c r="AE3" s="44"/>
      <c r="AF3" s="44"/>
      <c r="AG3" s="44"/>
    </row>
    <row r="4" spans="1:33" ht="28.5" customHeight="1">
      <c r="A4" s="17" t="s">
        <v>79</v>
      </c>
      <c r="B4" s="18">
        <v>5</v>
      </c>
      <c r="C4" s="18">
        <v>10</v>
      </c>
      <c r="D4" s="18">
        <v>15</v>
      </c>
      <c r="E4" s="18">
        <v>20</v>
      </c>
      <c r="F4" s="18">
        <v>24</v>
      </c>
      <c r="G4" s="18">
        <v>30</v>
      </c>
      <c r="H4" s="18">
        <v>33</v>
      </c>
      <c r="I4" s="18">
        <v>36</v>
      </c>
      <c r="J4" s="22">
        <v>39</v>
      </c>
      <c r="K4" s="22">
        <v>42</v>
      </c>
      <c r="L4" s="22">
        <v>44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Z4" s="43" t="s">
        <v>2</v>
      </c>
      <c r="AA4" s="43"/>
      <c r="AB4" s="46">
        <f>'Бланк Методички'!M2</f>
        <v>0</v>
      </c>
      <c r="AC4" s="46"/>
      <c r="AD4" s="46"/>
      <c r="AE4" s="46"/>
      <c r="AF4" s="46"/>
      <c r="AG4" s="46"/>
    </row>
    <row r="5" spans="1:27" ht="28.5" customHeight="1">
      <c r="A5" s="17" t="s">
        <v>80</v>
      </c>
      <c r="B5" s="18">
        <v>1</v>
      </c>
      <c r="C5" s="18">
        <v>3</v>
      </c>
      <c r="D5" s="18">
        <v>6</v>
      </c>
      <c r="E5" s="22">
        <v>11</v>
      </c>
      <c r="F5" s="18">
        <v>17</v>
      </c>
      <c r="G5" s="18">
        <v>19</v>
      </c>
      <c r="H5" s="18">
        <v>25</v>
      </c>
      <c r="I5" s="22">
        <v>29</v>
      </c>
      <c r="J5" s="22">
        <v>32</v>
      </c>
      <c r="K5" s="22">
        <v>35</v>
      </c>
      <c r="L5" s="22">
        <v>38</v>
      </c>
      <c r="M5" s="22">
        <v>41</v>
      </c>
      <c r="N5" s="22">
        <v>43</v>
      </c>
      <c r="O5" s="4"/>
      <c r="P5" s="4"/>
      <c r="Q5" s="4"/>
      <c r="R5" s="4"/>
      <c r="S5" s="4"/>
      <c r="T5" s="4"/>
      <c r="U5" s="4"/>
      <c r="V5" s="4"/>
      <c r="W5" s="4"/>
      <c r="AA5" s="24"/>
    </row>
    <row r="6" spans="1:27" ht="28.5" customHeight="1">
      <c r="A6" s="17" t="s">
        <v>81</v>
      </c>
      <c r="B6" s="18">
        <v>27</v>
      </c>
      <c r="C6" s="18">
        <v>31</v>
      </c>
      <c r="D6" s="18">
        <v>34</v>
      </c>
      <c r="E6" s="18">
        <v>37</v>
      </c>
      <c r="F6" s="18">
        <v>40</v>
      </c>
      <c r="G6" s="18">
        <v>45</v>
      </c>
      <c r="H6" s="18"/>
      <c r="I6" s="1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AA6" s="24"/>
    </row>
    <row r="7" spans="1:27" ht="28.5" customHeight="1">
      <c r="A7" s="17" t="s">
        <v>82</v>
      </c>
      <c r="B7" s="18">
        <v>2</v>
      </c>
      <c r="C7" s="18">
        <v>7</v>
      </c>
      <c r="D7" s="18">
        <v>12</v>
      </c>
      <c r="E7" s="22">
        <v>16</v>
      </c>
      <c r="F7" s="18">
        <v>21</v>
      </c>
      <c r="G7" s="18">
        <v>26</v>
      </c>
      <c r="H7" s="18"/>
      <c r="I7" s="22"/>
      <c r="J7" s="18"/>
      <c r="K7" s="1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AA7" s="24"/>
    </row>
    <row r="8" spans="1:27" ht="30" customHeight="1">
      <c r="A8" s="26" t="s">
        <v>83</v>
      </c>
      <c r="B8" s="22">
        <v>3</v>
      </c>
      <c r="C8" s="22">
        <v>8</v>
      </c>
      <c r="D8" s="22">
        <v>13</v>
      </c>
      <c r="E8" s="22">
        <v>17</v>
      </c>
      <c r="F8" s="22">
        <v>22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AA8" s="24"/>
    </row>
    <row r="9" spans="1:27" ht="26.25">
      <c r="A9" s="26" t="s">
        <v>84</v>
      </c>
      <c r="B9" s="22">
        <v>9</v>
      </c>
      <c r="C9" s="22">
        <v>14</v>
      </c>
      <c r="D9" s="22">
        <v>18</v>
      </c>
      <c r="E9" s="22">
        <v>23</v>
      </c>
      <c r="F9" s="22">
        <v>28</v>
      </c>
      <c r="G9" s="4"/>
      <c r="H9" s="4"/>
      <c r="I9" s="4"/>
      <c r="J9" s="4"/>
      <c r="K9" s="4"/>
      <c r="L9" s="4"/>
      <c r="M9" s="4"/>
      <c r="N9" s="4"/>
      <c r="O9" s="25"/>
      <c r="P9" s="4"/>
      <c r="Q9" s="25"/>
      <c r="R9" s="4"/>
      <c r="S9" s="4"/>
      <c r="T9" s="4"/>
      <c r="U9" s="4"/>
      <c r="V9" s="4"/>
      <c r="W9" s="4"/>
      <c r="AA9" s="24"/>
    </row>
    <row r="10" spans="1:50" ht="26.25" customHeight="1">
      <c r="A10" s="26" t="s">
        <v>85</v>
      </c>
      <c r="B10" s="22">
        <v>2</v>
      </c>
      <c r="C10" s="22">
        <v>6</v>
      </c>
      <c r="D10" s="22">
        <v>11</v>
      </c>
      <c r="E10" s="22">
        <v>32</v>
      </c>
      <c r="F10" s="22">
        <v>35</v>
      </c>
      <c r="G10" s="22">
        <v>41</v>
      </c>
      <c r="H10" s="22">
        <v>44</v>
      </c>
      <c r="I10" s="22">
        <v>47</v>
      </c>
      <c r="J10" s="4"/>
      <c r="K10" s="4"/>
      <c r="L10" s="4"/>
      <c r="M10" s="4"/>
      <c r="N10" s="4"/>
      <c r="O10" s="4"/>
      <c r="P10" s="4"/>
      <c r="Q10" s="25"/>
      <c r="R10" s="4"/>
      <c r="S10" s="4"/>
      <c r="T10" s="4"/>
      <c r="U10" s="4"/>
      <c r="V10" s="4"/>
      <c r="W10" s="4"/>
      <c r="AA10" s="24"/>
      <c r="AU10" s="3">
        <f>'Бланк Методички'!O23</f>
        <v>0</v>
      </c>
      <c r="AV10" s="3">
        <f>'Бланк Методички'!O39</f>
        <v>0</v>
      </c>
      <c r="AW10" s="3">
        <f>'Бланк Методички'!O47</f>
        <v>0</v>
      </c>
      <c r="AX10" s="4"/>
    </row>
    <row r="11" spans="47:50" ht="28.5" customHeight="1">
      <c r="AU11" s="3">
        <f>'Бланк Методички'!O13</f>
        <v>0</v>
      </c>
      <c r="AV11" s="3">
        <f>'Бланк Методички'!O29</f>
        <v>0</v>
      </c>
      <c r="AW11" s="3">
        <f>'Бланк Методички'!O41</f>
        <v>0</v>
      </c>
      <c r="AX11" s="4"/>
    </row>
    <row r="12" spans="1:50" ht="28.5" customHeight="1">
      <c r="A12" s="48" t="s">
        <v>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U12" s="3">
        <f>'Бланк Методички'!O10</f>
        <v>0</v>
      </c>
      <c r="AV12" s="3">
        <f>'Бланк Методички'!O18</f>
        <v>0</v>
      </c>
      <c r="AW12" s="3">
        <f>'Бланк Методички'!O34</f>
        <v>0</v>
      </c>
      <c r="AX12" s="3">
        <f>'Бланк Методички'!O42</f>
        <v>0</v>
      </c>
    </row>
    <row r="13" spans="1:29" ht="28.5" customHeight="1">
      <c r="A13" s="20" t="s">
        <v>3</v>
      </c>
      <c r="B13" s="47" t="s">
        <v>16</v>
      </c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23" t="s">
        <v>6</v>
      </c>
      <c r="Y13" s="23" t="s">
        <v>87</v>
      </c>
      <c r="Z13" s="45" t="s">
        <v>8</v>
      </c>
      <c r="AA13" s="45"/>
      <c r="AB13" s="45"/>
      <c r="AC13" s="45"/>
    </row>
    <row r="14" spans="1:29" ht="28.5" customHeight="1">
      <c r="A14" s="17" t="s">
        <v>78</v>
      </c>
      <c r="B14" s="18">
        <f>D34</f>
        <v>0</v>
      </c>
      <c r="C14" s="18">
        <f>D35</f>
        <v>0</v>
      </c>
      <c r="D14" s="18">
        <f>D39</f>
        <v>0</v>
      </c>
      <c r="E14" s="22">
        <f>F34</f>
        <v>0</v>
      </c>
      <c r="F14" s="18">
        <f>F38</f>
        <v>0</v>
      </c>
      <c r="G14" s="18">
        <f>H33</f>
        <v>0</v>
      </c>
      <c r="H14" s="18">
        <f>H35</f>
        <v>0</v>
      </c>
      <c r="I14" s="22">
        <f>H38</f>
        <v>0</v>
      </c>
      <c r="J14" s="22">
        <f>H40</f>
        <v>0</v>
      </c>
      <c r="K14" s="22">
        <f>L38</f>
        <v>0</v>
      </c>
      <c r="L14" s="22">
        <f>L39</f>
        <v>0</v>
      </c>
      <c r="M14" s="22">
        <f>L40</f>
        <v>0</v>
      </c>
      <c r="N14" s="22">
        <f>L41</f>
        <v>0</v>
      </c>
      <c r="O14" s="22">
        <f>L42</f>
        <v>0</v>
      </c>
      <c r="P14" s="22">
        <f>N33</f>
        <v>0</v>
      </c>
      <c r="Q14" s="22">
        <f>N34</f>
        <v>0</v>
      </c>
      <c r="R14" s="22">
        <f>N35</f>
        <v>0</v>
      </c>
      <c r="S14" s="22">
        <f>N36</f>
        <v>0</v>
      </c>
      <c r="T14" s="22">
        <f>N37</f>
        <v>0</v>
      </c>
      <c r="U14" s="22">
        <f>N38</f>
        <v>0</v>
      </c>
      <c r="V14" s="22">
        <f>N39</f>
        <v>0</v>
      </c>
      <c r="W14" s="22">
        <f>N40</f>
        <v>0</v>
      </c>
      <c r="X14" s="6">
        <f>COUNTIF(B14:W14,"0")</f>
        <v>22</v>
      </c>
      <c r="Y14" s="6">
        <f>(X14*100)/22</f>
        <v>100</v>
      </c>
      <c r="Z14" s="42" t="str">
        <f>IF(AND(Y14&gt;=50,Y14&lt;75),"Повышенная тревожность",IF(Y14&gt;=75,"Высокая тревожность",IF(Y14&lt;50,"Низкая тревожность",)))</f>
        <v>Высокая тревожность</v>
      </c>
      <c r="AA14" s="42"/>
      <c r="AB14" s="42"/>
      <c r="AC14" s="42"/>
    </row>
    <row r="15" spans="1:29" ht="28.5" customHeight="1">
      <c r="A15" s="17" t="s">
        <v>79</v>
      </c>
      <c r="B15" s="18">
        <f>D37</f>
        <v>0</v>
      </c>
      <c r="C15" s="18">
        <f>D42</f>
        <v>0</v>
      </c>
      <c r="D15" s="18">
        <f>F37</f>
        <v>0</v>
      </c>
      <c r="E15" s="22">
        <f>F42</f>
        <v>0</v>
      </c>
      <c r="F15" s="18">
        <f>H36</f>
        <v>0</v>
      </c>
      <c r="G15" s="18">
        <f>H42</f>
        <v>0</v>
      </c>
      <c r="H15" s="18">
        <f>J35</f>
        <v>0</v>
      </c>
      <c r="I15" s="22">
        <f>J38</f>
        <v>0</v>
      </c>
      <c r="J15" s="22">
        <f>J41</f>
        <v>0</v>
      </c>
      <c r="K15" s="22">
        <f>L34</f>
        <v>0</v>
      </c>
      <c r="L15" s="22">
        <f>L36</f>
        <v>0</v>
      </c>
      <c r="X15" s="6">
        <f>COUNTIF(B15:L15,"0")</f>
        <v>11</v>
      </c>
      <c r="Y15" s="6">
        <f>(X15*100)/11</f>
        <v>100</v>
      </c>
      <c r="Z15" s="42" t="str">
        <f t="shared" si="0" ref="Z15:Z21">IF(AND(Y15&gt;=50,Y15&lt;75),"Повышенная тревожность",IF(Y15&gt;=75,"Высокая тревожность",IF(Y15&lt;50,"Низкая тревожность",)))</f>
        <v>Высокая тревожность</v>
      </c>
      <c r="AA15" s="42"/>
      <c r="AB15" s="42"/>
      <c r="AC15" s="42"/>
    </row>
    <row r="16" spans="1:29" ht="26.25" customHeight="1">
      <c r="A16" s="17" t="s">
        <v>80</v>
      </c>
      <c r="B16" s="18">
        <f>D33</f>
        <v>0</v>
      </c>
      <c r="C16" s="18">
        <f>D35</f>
        <v>0</v>
      </c>
      <c r="D16" s="18">
        <f>D38</f>
        <v>0</v>
      </c>
      <c r="E16" s="22">
        <f>F33</f>
        <v>0</v>
      </c>
      <c r="F16" s="18">
        <f>F39</f>
        <v>0</v>
      </c>
      <c r="G16" s="18">
        <f>F41</f>
        <v>0</v>
      </c>
      <c r="H16" s="18">
        <f>H37</f>
        <v>0</v>
      </c>
      <c r="I16" s="22">
        <f>H41</f>
        <v>0</v>
      </c>
      <c r="J16" s="18">
        <f>J34</f>
        <v>0</v>
      </c>
      <c r="K16" s="18">
        <f>J37</f>
        <v>0</v>
      </c>
      <c r="L16" s="18">
        <f>J40</f>
        <v>0</v>
      </c>
      <c r="M16" s="18">
        <f>L33</f>
        <v>0</v>
      </c>
      <c r="N16" s="18">
        <f>L35</f>
        <v>0</v>
      </c>
      <c r="X16" s="6">
        <f>COUNTIF(B16:N16,"0")</f>
        <v>13</v>
      </c>
      <c r="Y16" s="6">
        <f>(X16*100)/13</f>
        <v>100</v>
      </c>
      <c r="Z16" s="42" t="str">
        <f t="shared" si="0"/>
        <v>Высокая тревожность</v>
      </c>
      <c r="AA16" s="42"/>
      <c r="AB16" s="42"/>
      <c r="AC16" s="42"/>
    </row>
    <row r="17" spans="1:29" ht="26.25" customHeight="1">
      <c r="A17" s="17" t="s">
        <v>81</v>
      </c>
      <c r="B17" s="18">
        <f>H39</f>
        <v>0</v>
      </c>
      <c r="C17" s="18">
        <f>J33</f>
        <v>0</v>
      </c>
      <c r="D17" s="18">
        <f>J36</f>
        <v>0</v>
      </c>
      <c r="E17" s="22">
        <f>J39</f>
        <v>0</v>
      </c>
      <c r="F17" s="18">
        <f>J42</f>
        <v>0</v>
      </c>
      <c r="G17" s="18">
        <f>L37</f>
        <v>0</v>
      </c>
      <c r="X17" s="6">
        <f>COUNTIF(B17:G17,"0")</f>
        <v>6</v>
      </c>
      <c r="Y17" s="6">
        <f>(X17*100)/6</f>
        <v>100</v>
      </c>
      <c r="Z17" s="42" t="str">
        <f t="shared" si="0"/>
        <v>Высокая тревожность</v>
      </c>
      <c r="AA17" s="42"/>
      <c r="AB17" s="42"/>
      <c r="AC17" s="42"/>
    </row>
    <row r="18" spans="1:29" ht="26.25" customHeight="1">
      <c r="A18" s="17" t="s">
        <v>82</v>
      </c>
      <c r="B18" s="18">
        <f>D34</f>
        <v>0</v>
      </c>
      <c r="C18" s="18">
        <f>D39</f>
        <v>0</v>
      </c>
      <c r="D18" s="18">
        <f>F34</f>
        <v>0</v>
      </c>
      <c r="E18" s="22">
        <f>F38</f>
        <v>0</v>
      </c>
      <c r="F18" s="18">
        <f>H33</f>
        <v>0</v>
      </c>
      <c r="G18" s="18">
        <f>H38</f>
        <v>0</v>
      </c>
      <c r="X18" s="6">
        <f>COUNTIF(B18:G18,"0")</f>
        <v>6</v>
      </c>
      <c r="Y18" s="6">
        <f>(X18*100)/6</f>
        <v>100</v>
      </c>
      <c r="Z18" s="42" t="str">
        <f t="shared" si="0"/>
        <v>Высокая тревожность</v>
      </c>
      <c r="AA18" s="42"/>
      <c r="AB18" s="42"/>
      <c r="AC18" s="42"/>
    </row>
    <row r="19" spans="1:29" ht="26.25" customHeight="1">
      <c r="A19" s="26" t="s">
        <v>83</v>
      </c>
      <c r="B19" s="18">
        <f>D35</f>
        <v>0</v>
      </c>
      <c r="C19" s="18">
        <f>D40</f>
        <v>0</v>
      </c>
      <c r="D19" s="18">
        <f>F35</f>
        <v>0</v>
      </c>
      <c r="E19" s="18">
        <f>F39</f>
        <v>0</v>
      </c>
      <c r="F19" s="18">
        <f>H34</f>
        <v>0</v>
      </c>
      <c r="K19" s="5"/>
      <c r="X19" s="6">
        <f>COUNTIF(B19:F19,"0")</f>
        <v>5</v>
      </c>
      <c r="Y19" s="6">
        <f>(X19*100)/5</f>
        <v>100</v>
      </c>
      <c r="Z19" s="42" t="str">
        <f t="shared" si="0"/>
        <v>Высокая тревожность</v>
      </c>
      <c r="AA19" s="42"/>
      <c r="AB19" s="42"/>
      <c r="AC19" s="42"/>
    </row>
    <row r="20" spans="1:29" ht="26.25" customHeight="1">
      <c r="A20" s="26" t="s">
        <v>84</v>
      </c>
      <c r="B20" s="18">
        <f>D41</f>
        <v>0</v>
      </c>
      <c r="C20" s="18">
        <f>F36</f>
        <v>0</v>
      </c>
      <c r="D20" s="18">
        <f>F40</f>
        <v>0</v>
      </c>
      <c r="E20" s="18">
        <f>H35</f>
        <v>0</v>
      </c>
      <c r="F20" s="18">
        <f>H40</f>
        <v>0</v>
      </c>
      <c r="K20" s="5"/>
      <c r="X20" s="6">
        <f>COUNTIF(B20:F20,"0")</f>
        <v>5</v>
      </c>
      <c r="Y20" s="6">
        <f>(X20*100)/5</f>
        <v>100</v>
      </c>
      <c r="Z20" s="42" t="str">
        <f t="shared" si="0"/>
        <v>Высокая тревожность</v>
      </c>
      <c r="AA20" s="42"/>
      <c r="AB20" s="42"/>
      <c r="AC20" s="42"/>
    </row>
    <row r="21" spans="1:29" ht="26.25" customHeight="1">
      <c r="A21" s="26" t="s">
        <v>85</v>
      </c>
      <c r="B21" s="18">
        <f>D34</f>
        <v>0</v>
      </c>
      <c r="C21" s="18">
        <f>D38</f>
        <v>0</v>
      </c>
      <c r="D21" s="18">
        <f>F33</f>
        <v>0</v>
      </c>
      <c r="E21" s="18">
        <f>J34</f>
        <v>0</v>
      </c>
      <c r="F21" s="18">
        <f>J37</f>
        <v>0</v>
      </c>
      <c r="G21" s="18">
        <f>L33</f>
        <v>0</v>
      </c>
      <c r="H21" s="18">
        <f>L36</f>
        <v>0</v>
      </c>
      <c r="I21" s="18">
        <f>L39</f>
        <v>0</v>
      </c>
      <c r="X21" s="6">
        <f>COUNTIF(B21:I21,"0")</f>
        <v>8</v>
      </c>
      <c r="Y21" s="6">
        <f>(X21*100)/8</f>
        <v>100</v>
      </c>
      <c r="Z21" s="42" t="str">
        <f t="shared" si="0"/>
        <v>Высокая тревожность</v>
      </c>
      <c r="AA21" s="42"/>
      <c r="AB21" s="42"/>
      <c r="AC21" s="42"/>
    </row>
    <row r="22" spans="3:14" ht="15" customHeight="1">
      <c r="C22" s="27">
        <v>1</v>
      </c>
      <c r="D22" s="27" t="s">
        <v>86</v>
      </c>
      <c r="E22" s="27">
        <v>11</v>
      </c>
      <c r="F22" s="27" t="s">
        <v>76</v>
      </c>
      <c r="G22" s="27">
        <v>21</v>
      </c>
      <c r="H22" s="27" t="s">
        <v>86</v>
      </c>
      <c r="I22" s="27">
        <v>31</v>
      </c>
      <c r="J22" s="27" t="s">
        <v>86</v>
      </c>
      <c r="K22" s="27">
        <v>41</v>
      </c>
      <c r="L22" s="27" t="s">
        <v>76</v>
      </c>
      <c r="M22" s="27">
        <v>51</v>
      </c>
      <c r="N22" s="27" t="s">
        <v>86</v>
      </c>
    </row>
    <row r="23" spans="3:14" ht="15" customHeight="1">
      <c r="C23" s="27">
        <v>2</v>
      </c>
      <c r="D23" s="27" t="s">
        <v>86</v>
      </c>
      <c r="E23" s="27">
        <v>12</v>
      </c>
      <c r="F23" s="27" t="s">
        <v>86</v>
      </c>
      <c r="G23" s="27">
        <v>22</v>
      </c>
      <c r="H23" s="27" t="s">
        <v>76</v>
      </c>
      <c r="I23" s="27">
        <v>32</v>
      </c>
      <c r="J23" s="27" t="s">
        <v>86</v>
      </c>
      <c r="K23" s="27">
        <v>42</v>
      </c>
      <c r="L23" s="27" t="s">
        <v>86</v>
      </c>
      <c r="M23" s="27">
        <v>52</v>
      </c>
      <c r="N23" s="27" t="s">
        <v>86</v>
      </c>
    </row>
    <row r="24" spans="3:14" ht="15" customHeight="1">
      <c r="C24" s="27">
        <v>3</v>
      </c>
      <c r="D24" s="27" t="s">
        <v>86</v>
      </c>
      <c r="E24" s="27">
        <v>13</v>
      </c>
      <c r="F24" s="27" t="s">
        <v>86</v>
      </c>
      <c r="G24" s="27">
        <v>23</v>
      </c>
      <c r="H24" s="27" t="s">
        <v>86</v>
      </c>
      <c r="I24" s="27">
        <v>33</v>
      </c>
      <c r="J24" s="27" t="s">
        <v>86</v>
      </c>
      <c r="K24" s="27">
        <v>43</v>
      </c>
      <c r="L24" s="27" t="s">
        <v>76</v>
      </c>
      <c r="M24" s="27">
        <v>53</v>
      </c>
      <c r="N24" s="27" t="s">
        <v>86</v>
      </c>
    </row>
    <row r="25" spans="3:14" ht="15" customHeight="1">
      <c r="C25" s="27">
        <v>4</v>
      </c>
      <c r="D25" s="27" t="s">
        <v>86</v>
      </c>
      <c r="E25" s="27">
        <v>14</v>
      </c>
      <c r="F25" s="27" t="s">
        <v>86</v>
      </c>
      <c r="G25" s="27">
        <v>24</v>
      </c>
      <c r="H25" s="27" t="s">
        <v>76</v>
      </c>
      <c r="I25" s="27">
        <v>34</v>
      </c>
      <c r="J25" s="27" t="s">
        <v>86</v>
      </c>
      <c r="K25" s="27">
        <v>44</v>
      </c>
      <c r="L25" s="27" t="s">
        <v>76</v>
      </c>
      <c r="M25" s="27">
        <v>54</v>
      </c>
      <c r="N25" s="27" t="s">
        <v>86</v>
      </c>
    </row>
    <row r="26" spans="3:14" ht="15" customHeight="1">
      <c r="C26" s="27">
        <v>5</v>
      </c>
      <c r="D26" s="27" t="s">
        <v>86</v>
      </c>
      <c r="E26" s="27">
        <v>15</v>
      </c>
      <c r="F26" s="27" t="s">
        <v>86</v>
      </c>
      <c r="G26" s="27">
        <v>25</v>
      </c>
      <c r="H26" s="27" t="s">
        <v>76</v>
      </c>
      <c r="I26" s="27">
        <v>35</v>
      </c>
      <c r="J26" s="27" t="s">
        <v>76</v>
      </c>
      <c r="K26" s="27">
        <v>45</v>
      </c>
      <c r="L26" s="27" t="s">
        <v>86</v>
      </c>
      <c r="M26" s="27">
        <v>55</v>
      </c>
      <c r="N26" s="27" t="s">
        <v>86</v>
      </c>
    </row>
    <row r="27" spans="3:14" ht="15" customHeight="1">
      <c r="C27" s="27">
        <v>6</v>
      </c>
      <c r="D27" s="27" t="s">
        <v>86</v>
      </c>
      <c r="E27" s="27">
        <v>16</v>
      </c>
      <c r="F27" s="27" t="s">
        <v>86</v>
      </c>
      <c r="G27" s="27">
        <v>26</v>
      </c>
      <c r="H27" s="27" t="s">
        <v>86</v>
      </c>
      <c r="I27" s="27">
        <v>36</v>
      </c>
      <c r="J27" s="27" t="s">
        <v>76</v>
      </c>
      <c r="K27" s="27">
        <v>46</v>
      </c>
      <c r="L27" s="27" t="s">
        <v>86</v>
      </c>
      <c r="M27" s="27">
        <v>56</v>
      </c>
      <c r="N27" s="27" t="s">
        <v>86</v>
      </c>
    </row>
    <row r="28" spans="3:15" ht="15" customHeight="1">
      <c r="C28" s="27">
        <v>7</v>
      </c>
      <c r="D28" s="27" t="s">
        <v>86</v>
      </c>
      <c r="E28" s="27">
        <v>17</v>
      </c>
      <c r="F28" s="27" t="s">
        <v>86</v>
      </c>
      <c r="G28" s="27">
        <v>27</v>
      </c>
      <c r="H28" s="27" t="s">
        <v>86</v>
      </c>
      <c r="I28" s="27">
        <v>37</v>
      </c>
      <c r="J28" s="27" t="s">
        <v>86</v>
      </c>
      <c r="K28" s="27">
        <v>47</v>
      </c>
      <c r="L28" s="27" t="s">
        <v>86</v>
      </c>
      <c r="M28" s="27">
        <v>57</v>
      </c>
      <c r="N28" s="27" t="s">
        <v>86</v>
      </c>
      <c r="O28" s="5"/>
    </row>
    <row r="29" spans="3:15" ht="15" customHeight="1">
      <c r="C29" s="27">
        <v>8</v>
      </c>
      <c r="D29" s="27" t="s">
        <v>86</v>
      </c>
      <c r="E29" s="27">
        <v>18</v>
      </c>
      <c r="F29" s="27" t="s">
        <v>86</v>
      </c>
      <c r="G29" s="27">
        <v>28</v>
      </c>
      <c r="H29" s="27" t="s">
        <v>86</v>
      </c>
      <c r="I29" s="27">
        <v>38</v>
      </c>
      <c r="J29" s="27" t="s">
        <v>76</v>
      </c>
      <c r="K29" s="27">
        <v>48</v>
      </c>
      <c r="L29" s="27" t="s">
        <v>86</v>
      </c>
      <c r="M29" s="27">
        <v>58</v>
      </c>
      <c r="N29" s="27" t="s">
        <v>86</v>
      </c>
      <c r="O29" s="5"/>
    </row>
    <row r="30" spans="3:15" ht="15" customHeight="1">
      <c r="C30" s="27">
        <v>9</v>
      </c>
      <c r="D30" s="27" t="s">
        <v>86</v>
      </c>
      <c r="E30" s="27">
        <v>19</v>
      </c>
      <c r="F30" s="27" t="s">
        <v>86</v>
      </c>
      <c r="G30" s="27">
        <v>29</v>
      </c>
      <c r="H30" s="27" t="s">
        <v>86</v>
      </c>
      <c r="I30" s="27">
        <v>39</v>
      </c>
      <c r="J30" s="27" t="s">
        <v>76</v>
      </c>
      <c r="K30" s="27">
        <v>49</v>
      </c>
      <c r="L30" s="27" t="s">
        <v>86</v>
      </c>
      <c r="M30" s="27"/>
      <c r="N30" s="27"/>
      <c r="O30" s="5"/>
    </row>
    <row r="31" spans="3:14" ht="15" customHeight="1">
      <c r="C31" s="27">
        <v>10</v>
      </c>
      <c r="D31" s="27" t="s">
        <v>86</v>
      </c>
      <c r="E31" s="27">
        <v>20</v>
      </c>
      <c r="F31" s="27" t="s">
        <v>76</v>
      </c>
      <c r="G31" s="27">
        <v>30</v>
      </c>
      <c r="H31" s="27" t="s">
        <v>76</v>
      </c>
      <c r="I31" s="27">
        <v>40</v>
      </c>
      <c r="J31" s="27" t="s">
        <v>86</v>
      </c>
      <c r="K31" s="27">
        <v>50</v>
      </c>
      <c r="L31" s="27" t="s">
        <v>86</v>
      </c>
      <c r="M31" s="27"/>
      <c r="N31" s="27"/>
    </row>
    <row r="32" ht="15" customHeight="1"/>
    <row r="33" spans="3:14" ht="15">
      <c r="C33" s="27">
        <v>1</v>
      </c>
      <c r="D33" s="27">
        <f>IF('Бланк Методички'!O10='Бланк Методички'!$Z$11,1,0)</f>
        <v>0</v>
      </c>
      <c r="E33" s="27">
        <v>11</v>
      </c>
      <c r="F33" s="27">
        <f>IF('Бланк Методички'!O20='Бланк Методички'!Z10,1,0)</f>
        <v>0</v>
      </c>
      <c r="G33" s="27">
        <v>21</v>
      </c>
      <c r="H33" s="27">
        <f>IF('Бланк Методички'!O30='Бланк Методички'!Z11,1,0)</f>
        <v>0</v>
      </c>
      <c r="I33" s="27">
        <v>31</v>
      </c>
      <c r="J33" s="27">
        <f>IF('Бланк Методички'!O40='Бланк Методички'!$Z$11,1,0)</f>
        <v>0</v>
      </c>
      <c r="K33" s="27">
        <v>41</v>
      </c>
      <c r="L33" s="27">
        <f>IF('Бланк Методички'!O50='Бланк Методички'!Z10,1,0)</f>
        <v>0</v>
      </c>
      <c r="M33" s="27">
        <v>51</v>
      </c>
      <c r="N33" s="27">
        <f>IF('Бланк Методички'!O60='Бланк Методички'!$Z$11,1,0)</f>
        <v>0</v>
      </c>
    </row>
    <row r="34" spans="3:14" ht="15">
      <c r="C34" s="27">
        <v>2</v>
      </c>
      <c r="D34" s="27">
        <f>IF('Бланк Методички'!O11='Бланк Методички'!$Z$11,1,0)</f>
        <v>0</v>
      </c>
      <c r="E34" s="27">
        <v>12</v>
      </c>
      <c r="F34" s="27">
        <f>IF('Бланк Методички'!O21='Бланк Методички'!$Z$11,1,0)</f>
        <v>0</v>
      </c>
      <c r="G34" s="27">
        <v>22</v>
      </c>
      <c r="H34" s="27">
        <f>IF('Бланк Методички'!O31='Бланк Методички'!Z10,1,0)</f>
        <v>0</v>
      </c>
      <c r="I34" s="27">
        <v>32</v>
      </c>
      <c r="J34" s="27">
        <f>IF('Бланк Методички'!O41='Бланк Методички'!$Z$11,1,0)</f>
        <v>0</v>
      </c>
      <c r="K34" s="27">
        <v>42</v>
      </c>
      <c r="L34" s="27">
        <f>IF('Бланк Методички'!O51='Бланк Методички'!Z11,1,0)</f>
        <v>0</v>
      </c>
      <c r="M34" s="27">
        <v>52</v>
      </c>
      <c r="N34" s="27">
        <f>IF('Бланк Методички'!O61='Бланк Методички'!$Z$11,1,0)</f>
        <v>0</v>
      </c>
    </row>
    <row r="35" spans="3:14" ht="15">
      <c r="C35" s="27">
        <v>3</v>
      </c>
      <c r="D35" s="27">
        <f>IF('Бланк Методички'!O12='Бланк Методички'!$Z$11,1,0)</f>
        <v>0</v>
      </c>
      <c r="E35" s="27">
        <v>13</v>
      </c>
      <c r="F35" s="27">
        <f>IF('Бланк Методички'!O22='Бланк Методички'!$Z$11,1,0)</f>
        <v>0</v>
      </c>
      <c r="G35" s="27">
        <v>23</v>
      </c>
      <c r="H35" s="27">
        <f>IF('Бланк Методички'!O32='Бланк Методички'!Z11,1,0)</f>
        <v>0</v>
      </c>
      <c r="I35" s="27">
        <v>33</v>
      </c>
      <c r="J35" s="27">
        <f>IF('Бланк Методички'!O42='Бланк Методички'!$Z$11,1,0)</f>
        <v>0</v>
      </c>
      <c r="K35" s="27">
        <v>43</v>
      </c>
      <c r="L35" s="27">
        <f>IF('Бланк Методички'!O52='Бланк Методички'!$Z$10,1,0)</f>
        <v>0</v>
      </c>
      <c r="M35" s="27">
        <v>53</v>
      </c>
      <c r="N35" s="27">
        <f>IF('Бланк Методички'!O62='Бланк Методички'!$Z$11,1,0)</f>
        <v>0</v>
      </c>
    </row>
    <row r="36" spans="3:14" ht="15">
      <c r="C36" s="27">
        <v>4</v>
      </c>
      <c r="D36" s="27">
        <f>IF('Бланк Методички'!O13='Бланк Методички'!$Z$11,1,0)</f>
        <v>0</v>
      </c>
      <c r="E36" s="27">
        <v>14</v>
      </c>
      <c r="F36" s="27">
        <f>IF('Бланк Методички'!O23='Бланк Методички'!$Z$11,1,0)</f>
        <v>0</v>
      </c>
      <c r="G36" s="27">
        <v>24</v>
      </c>
      <c r="H36" s="27">
        <f>IF('Бланк Методички'!O33='Бланк Методички'!Z10,1,0)</f>
        <v>0</v>
      </c>
      <c r="I36" s="27">
        <v>34</v>
      </c>
      <c r="J36" s="27">
        <f>IF('Бланк Методички'!O43='Бланк Методички'!$Z$11,1,0)</f>
        <v>0</v>
      </c>
      <c r="K36" s="27">
        <v>44</v>
      </c>
      <c r="L36" s="27">
        <f>IF('Бланк Методички'!O53='Бланк Методички'!$Z$10,1,0)</f>
        <v>0</v>
      </c>
      <c r="M36" s="27">
        <v>54</v>
      </c>
      <c r="N36" s="27">
        <f>IF('Бланк Методички'!O63='Бланк Методички'!$Z$11,1,0)</f>
        <v>0</v>
      </c>
    </row>
    <row r="37" spans="3:14" ht="15">
      <c r="C37" s="27">
        <v>5</v>
      </c>
      <c r="D37" s="27">
        <f>IF('Бланк Методички'!O14='Бланк Методички'!$Z$11,1,0)</f>
        <v>0</v>
      </c>
      <c r="E37" s="27">
        <v>15</v>
      </c>
      <c r="F37" s="27">
        <f>IF('Бланк Методички'!O24='Бланк Методички'!$Z$11,1,0)</f>
        <v>0</v>
      </c>
      <c r="G37" s="27">
        <v>25</v>
      </c>
      <c r="H37" s="27">
        <f>IF('Бланк Методички'!O34='Бланк Методички'!Z10,1,0)</f>
        <v>0</v>
      </c>
      <c r="I37" s="27">
        <v>35</v>
      </c>
      <c r="J37" s="27">
        <f>IF('Бланк Методички'!O44='Бланк Методички'!$Z$10,1,0)</f>
        <v>0</v>
      </c>
      <c r="K37" s="27">
        <v>45</v>
      </c>
      <c r="L37" s="27">
        <f>IF('Бланк Методички'!O54='Бланк Методички'!$Z$11,1,0)</f>
        <v>0</v>
      </c>
      <c r="M37" s="27">
        <v>55</v>
      </c>
      <c r="N37" s="27">
        <f>IF('Бланк Методички'!O64='Бланк Методички'!$Z$11,1,0)</f>
        <v>0</v>
      </c>
    </row>
    <row r="38" spans="3:14" ht="15">
      <c r="C38" s="27">
        <v>6</v>
      </c>
      <c r="D38" s="27">
        <f>IF('Бланк Методички'!O15='Бланк Методички'!$Z$11,1,0)</f>
        <v>0</v>
      </c>
      <c r="E38" s="27">
        <v>16</v>
      </c>
      <c r="F38" s="27">
        <f>IF('Бланк Методички'!O25='Бланк Методички'!$Z$11,1,0)</f>
        <v>0</v>
      </c>
      <c r="G38" s="27">
        <v>26</v>
      </c>
      <c r="H38" s="27">
        <f>IF('Бланк Методички'!O35='Бланк Методички'!$Z$11,1,0)</f>
        <v>0</v>
      </c>
      <c r="I38" s="27">
        <v>36</v>
      </c>
      <c r="J38" s="27">
        <f>IF('Бланк Методички'!O45='Бланк Методички'!$Z$10,1,0)</f>
        <v>0</v>
      </c>
      <c r="K38" s="27">
        <v>46</v>
      </c>
      <c r="L38" s="27">
        <f>IF('Бланк Методички'!O55='Бланк Методички'!$Z$11,1,0)</f>
        <v>0</v>
      </c>
      <c r="M38" s="27">
        <v>56</v>
      </c>
      <c r="N38" s="27">
        <f>IF('Бланк Методички'!O65='Бланк Методички'!$Z$11,1,0)</f>
        <v>0</v>
      </c>
    </row>
    <row r="39" spans="3:14" ht="15">
      <c r="C39" s="27">
        <v>7</v>
      </c>
      <c r="D39" s="27">
        <f>IF('Бланк Методички'!O16='Бланк Методички'!$Z$11,1,0)</f>
        <v>0</v>
      </c>
      <c r="E39" s="27">
        <v>17</v>
      </c>
      <c r="F39" s="27">
        <f>IF('Бланк Методички'!O26='Бланк Методички'!$Z$11,1,0)</f>
        <v>0</v>
      </c>
      <c r="G39" s="27">
        <v>27</v>
      </c>
      <c r="H39" s="27">
        <f>IF('Бланк Методички'!O36='Бланк Методички'!$Z$11,1,0)</f>
        <v>0</v>
      </c>
      <c r="I39" s="27">
        <v>37</v>
      </c>
      <c r="J39" s="27">
        <f>IF('Бланк Методички'!O46='Бланк Методички'!$Z$11,1,0)</f>
        <v>0</v>
      </c>
      <c r="K39" s="27">
        <v>47</v>
      </c>
      <c r="L39" s="27">
        <f>IF('Бланк Методички'!O56='Бланк Методички'!$Z$11,1,0)</f>
        <v>0</v>
      </c>
      <c r="M39" s="27">
        <v>57</v>
      </c>
      <c r="N39" s="27">
        <f>IF('Бланк Методички'!O66='Бланк Методички'!$Z$11,1,0)</f>
        <v>0</v>
      </c>
    </row>
    <row r="40" spans="3:14" ht="15">
      <c r="C40" s="27">
        <v>8</v>
      </c>
      <c r="D40" s="27">
        <f>IF('Бланк Методички'!O17='Бланк Методички'!$Z$11,1,0)</f>
        <v>0</v>
      </c>
      <c r="E40" s="27">
        <v>18</v>
      </c>
      <c r="F40" s="27">
        <f>IF('Бланк Методички'!O27='Бланк Методички'!$Z$11,1,0)</f>
        <v>0</v>
      </c>
      <c r="G40" s="27">
        <v>28</v>
      </c>
      <c r="H40" s="27">
        <f>IF('Бланк Методички'!O37='Бланк Методички'!$Z$11,1,0)</f>
        <v>0</v>
      </c>
      <c r="I40" s="27">
        <v>38</v>
      </c>
      <c r="J40" s="27">
        <f>IF('Бланк Методички'!O47='Бланк Методички'!$Z$10,1,0)</f>
        <v>0</v>
      </c>
      <c r="K40" s="27">
        <v>48</v>
      </c>
      <c r="L40" s="27">
        <f>IF('Бланк Методички'!O57='Бланк Методички'!$Z$11,1,0)</f>
        <v>0</v>
      </c>
      <c r="M40" s="27">
        <v>58</v>
      </c>
      <c r="N40" s="27">
        <f>IF('Бланк Методички'!O67='Бланк Методички'!$Z$11,1,0)</f>
        <v>0</v>
      </c>
    </row>
    <row r="41" spans="3:14" ht="15">
      <c r="C41" s="27">
        <v>9</v>
      </c>
      <c r="D41" s="27">
        <f>IF('Бланк Методички'!O18='Бланк Методички'!$Z$11,1,0)</f>
        <v>0</v>
      </c>
      <c r="E41" s="27">
        <v>19</v>
      </c>
      <c r="F41" s="27">
        <f>IF('Бланк Методички'!O28='Бланк Методички'!$Z$11,1,0)</f>
        <v>0</v>
      </c>
      <c r="G41" s="27">
        <v>29</v>
      </c>
      <c r="H41" s="27">
        <f>IF('Бланк Методички'!O38='Бланк Методички'!$Z$11,1,0)</f>
        <v>0</v>
      </c>
      <c r="I41" s="27">
        <v>39</v>
      </c>
      <c r="J41" s="27">
        <f>IF('Бланк Методички'!O48='Бланк Методички'!$Z$10,1,0)</f>
        <v>0</v>
      </c>
      <c r="K41" s="27">
        <v>49</v>
      </c>
      <c r="L41" s="27">
        <f>IF('Бланк Методички'!O58='Бланк Методички'!$Z$11,1,0)</f>
        <v>0</v>
      </c>
      <c r="M41" s="27"/>
      <c r="N41" s="27"/>
    </row>
    <row r="42" spans="3:14" ht="15">
      <c r="C42" s="27">
        <v>10</v>
      </c>
      <c r="D42" s="27">
        <f>IF('Бланк Методички'!O19='Бланк Методички'!$Z$11,1,0)</f>
        <v>0</v>
      </c>
      <c r="E42" s="27">
        <v>20</v>
      </c>
      <c r="F42" s="27">
        <f>IF('Бланк Методички'!O29='Бланк Методички'!Z10,1,0)</f>
        <v>0</v>
      </c>
      <c r="G42" s="27">
        <v>30</v>
      </c>
      <c r="H42" s="27">
        <f>IF('Бланк Методички'!O39='Бланк Методички'!Z10,1,0)</f>
        <v>0</v>
      </c>
      <c r="I42" s="27">
        <v>40</v>
      </c>
      <c r="J42" s="27">
        <f>IF('Бланк Методички'!O49='Бланк Методички'!$Z$11,1,0)</f>
        <v>0</v>
      </c>
      <c r="K42" s="27">
        <v>50</v>
      </c>
      <c r="L42" s="27">
        <f>IF('Бланк Методички'!O59='Бланк Методички'!$Z$11,1,0)</f>
        <v>0</v>
      </c>
      <c r="M42" s="27"/>
      <c r="N42" s="27"/>
    </row>
  </sheetData>
  <mergeCells count="16">
    <mergeCell ref="B2:W2"/>
    <mergeCell ref="B13:W13"/>
    <mergeCell ref="A12:AC12"/>
    <mergeCell ref="Z19:AC19"/>
    <mergeCell ref="Z20:AC20"/>
    <mergeCell ref="Z21:AC21"/>
    <mergeCell ref="Z18:AC18"/>
    <mergeCell ref="Z3:AA3"/>
    <mergeCell ref="AB3:AG3"/>
    <mergeCell ref="Z13:AC13"/>
    <mergeCell ref="Z4:AA4"/>
    <mergeCell ref="AB4:AG4"/>
    <mergeCell ref="Z14:AC14"/>
    <mergeCell ref="Z15:AC15"/>
    <mergeCell ref="Z16:AC16"/>
    <mergeCell ref="Z17:AC17"/>
  </mergeCell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1"/>
  <dimension ref="A1:N42"/>
  <sheetViews>
    <sheetView showRowColHeaders="0" tabSelected="1" workbookViewId="0" topLeftCell="A1">
      <selection pane="topLeft" activeCell="A42" sqref="A42:I42"/>
    </sheetView>
  </sheetViews>
  <sheetFormatPr defaultRowHeight="15"/>
  <cols>
    <col min="1" max="1" width="11" customWidth="1"/>
    <col min="5" max="5" width="11" customWidth="1"/>
    <col min="6" max="6" width="7.857142857142857" customWidth="1"/>
    <col min="9" max="9" width="14.714285714285714" customWidth="1"/>
  </cols>
  <sheetData>
    <row r="1" spans="1:9" ht="44.25" customHeight="1">
      <c r="A1" s="54" t="s">
        <v>88</v>
      </c>
      <c r="B1" s="54"/>
      <c r="C1" s="54"/>
      <c r="D1" s="54"/>
      <c r="E1" s="54"/>
      <c r="F1" s="54"/>
      <c r="G1" s="54"/>
      <c r="H1" s="54"/>
      <c r="I1" s="54"/>
    </row>
    <row r="2" spans="1:9" ht="15">
      <c r="A2" s="11"/>
      <c r="B2" s="11"/>
      <c r="C2" s="11"/>
      <c r="D2" s="11"/>
      <c r="E2" s="11"/>
      <c r="F2" s="11"/>
      <c r="G2" s="11"/>
      <c r="H2" s="11"/>
      <c r="I2" s="11"/>
    </row>
    <row r="3" spans="1:14" ht="18.75">
      <c r="A3" s="12" t="s">
        <v>9</v>
      </c>
      <c r="B3" s="58" t="str">
        <f>PROPER('Бланк Методички'!D2)</f>
        <v/>
      </c>
      <c r="C3" s="59"/>
      <c r="D3" s="59"/>
      <c r="E3" s="59"/>
      <c r="F3" s="60"/>
      <c r="G3" s="12" t="s">
        <v>2</v>
      </c>
      <c r="H3" s="55">
        <f>'Бланк Методички'!M2</f>
        <v>0</v>
      </c>
      <c r="I3" s="55"/>
      <c r="J3" s="10"/>
      <c r="K3" s="10"/>
      <c r="L3" s="10"/>
      <c r="M3" s="7"/>
      <c r="N3" s="7"/>
    </row>
    <row r="4" spans="1:14" ht="18.75">
      <c r="A4" s="12" t="s">
        <v>1</v>
      </c>
      <c r="B4" s="57" t="str">
        <f>CONCATENATE('Бланк Методички'!D3," лет")</f>
        <v xml:space="preserve"> лет</v>
      </c>
      <c r="C4" s="57"/>
      <c r="D4" s="57"/>
      <c r="E4" s="57"/>
      <c r="F4" s="57"/>
      <c r="G4" s="12" t="s">
        <v>10</v>
      </c>
      <c r="H4" s="56">
        <f ca="1">TODAY()</f>
        <v>43164</v>
      </c>
      <c r="I4" s="57"/>
      <c r="J4" s="7"/>
      <c r="K4" s="7"/>
      <c r="L4" s="8"/>
      <c r="M4" s="8"/>
      <c r="N4" s="8"/>
    </row>
    <row r="5" spans="1:10" ht="18.75">
      <c r="A5" s="13"/>
      <c r="B5" s="13"/>
      <c r="C5" s="13"/>
      <c r="D5" s="13"/>
      <c r="E5" s="13"/>
      <c r="F5" s="13"/>
      <c r="G5" s="13"/>
      <c r="H5" s="13"/>
      <c r="I5" s="13"/>
      <c r="J5" s="9"/>
    </row>
    <row r="6" spans="1:10" ht="18.75">
      <c r="A6" s="52" t="s">
        <v>3</v>
      </c>
      <c r="B6" s="52"/>
      <c r="C6" s="52"/>
      <c r="D6" s="52"/>
      <c r="E6" s="52"/>
      <c r="F6" s="14" t="s">
        <v>87</v>
      </c>
      <c r="G6" s="52" t="s">
        <v>8</v>
      </c>
      <c r="H6" s="52"/>
      <c r="I6" s="52"/>
      <c r="J6" s="9"/>
    </row>
    <row r="7" spans="1:10" ht="18.75" customHeight="1">
      <c r="A7" s="51" t="str">
        <f>'Обработка результатов'!A3</f>
        <v>Общая тревожность в школе</v>
      </c>
      <c r="B7" s="51"/>
      <c r="C7" s="51"/>
      <c r="D7" s="51"/>
      <c r="E7" s="51"/>
      <c r="F7" s="28">
        <f>'Обработка результатов'!Y14</f>
        <v>100</v>
      </c>
      <c r="G7" s="53" t="str">
        <f>'Обработка результатов'!Z14</f>
        <v>Высокая тревожность</v>
      </c>
      <c r="H7" s="53"/>
      <c r="I7" s="53"/>
      <c r="J7" s="9"/>
    </row>
    <row r="8" spans="1:10" ht="18.75" customHeight="1">
      <c r="A8" s="51" t="str">
        <f>'Обработка результатов'!A4</f>
        <v>Переживание социального стресса</v>
      </c>
      <c r="B8" s="51"/>
      <c r="C8" s="51"/>
      <c r="D8" s="51"/>
      <c r="E8" s="51"/>
      <c r="F8" s="28">
        <f>'Обработка результатов'!Y15</f>
        <v>100</v>
      </c>
      <c r="G8" s="53" t="str">
        <f>'Обработка результатов'!Z15</f>
        <v>Высокая тревожность</v>
      </c>
      <c r="H8" s="53"/>
      <c r="I8" s="53"/>
      <c r="J8" s="9"/>
    </row>
    <row r="9" spans="1:11" ht="18.75" customHeight="1">
      <c r="A9" s="51" t="str">
        <f>'Обработка результатов'!A5</f>
        <v>Фрустрация потребности в достижении успеха</v>
      </c>
      <c r="B9" s="51"/>
      <c r="C9" s="51"/>
      <c r="D9" s="51"/>
      <c r="E9" s="51"/>
      <c r="F9" s="28">
        <f>'Обработка результатов'!Y16</f>
        <v>100</v>
      </c>
      <c r="G9" s="53" t="str">
        <f>'Обработка результатов'!Z16</f>
        <v>Высокая тревожность</v>
      </c>
      <c r="H9" s="53"/>
      <c r="I9" s="53"/>
      <c r="J9" s="2"/>
      <c r="K9" s="2"/>
    </row>
    <row r="10" spans="1:9" ht="18.75" customHeight="1">
      <c r="A10" s="51" t="str">
        <f>'Обработка результатов'!A6</f>
        <v>Страх самовыживания</v>
      </c>
      <c r="B10" s="51"/>
      <c r="C10" s="51"/>
      <c r="D10" s="51"/>
      <c r="E10" s="51"/>
      <c r="F10" s="28">
        <f>'Обработка результатов'!Y17</f>
        <v>100</v>
      </c>
      <c r="G10" s="53" t="str">
        <f>'Обработка результатов'!Z17</f>
        <v>Высокая тревожность</v>
      </c>
      <c r="H10" s="53"/>
      <c r="I10" s="53"/>
    </row>
    <row r="11" spans="1:9" ht="18.75" customHeight="1">
      <c r="A11" s="51" t="str">
        <f>'Обработка результатов'!A7</f>
        <v>Страх ситуации проверки знаний</v>
      </c>
      <c r="B11" s="51"/>
      <c r="C11" s="51"/>
      <c r="D11" s="51"/>
      <c r="E11" s="51"/>
      <c r="F11" s="28">
        <f>'Обработка результатов'!Y18</f>
        <v>100</v>
      </c>
      <c r="G11" s="53" t="str">
        <f>'Обработка результатов'!Z18</f>
        <v>Высокая тревожность</v>
      </c>
      <c r="H11" s="53"/>
      <c r="I11" s="53"/>
    </row>
    <row r="12" spans="1:9" ht="15.75" customHeight="1">
      <c r="A12" s="51" t="str">
        <f>'Обработка результатов'!A8</f>
        <v>Страх не соответствовать ожиданиям окружающих</v>
      </c>
      <c r="B12" s="51"/>
      <c r="C12" s="51"/>
      <c r="D12" s="51"/>
      <c r="E12" s="51"/>
      <c r="F12" s="28">
        <f>'Обработка результатов'!Y19</f>
        <v>100</v>
      </c>
      <c r="G12" s="53" t="str">
        <f>'Обработка результатов'!Z19</f>
        <v>Высокая тревожность</v>
      </c>
      <c r="H12" s="53"/>
      <c r="I12" s="53"/>
    </row>
    <row r="13" spans="1:9" ht="18" customHeight="1">
      <c r="A13" s="51" t="str">
        <f>'Обработка результатов'!A9</f>
        <v>Низкая физиологическая сопротивляемость стрессу</v>
      </c>
      <c r="B13" s="51"/>
      <c r="C13" s="51"/>
      <c r="D13" s="51"/>
      <c r="E13" s="51"/>
      <c r="F13" s="28">
        <f>'Обработка результатов'!Y20</f>
        <v>100</v>
      </c>
      <c r="G13" s="53" t="str">
        <f>'Обработка результатов'!Z20</f>
        <v>Высокая тревожность</v>
      </c>
      <c r="H13" s="53"/>
      <c r="I13" s="53"/>
    </row>
    <row r="14" spans="1:9" ht="18.75">
      <c r="A14" s="51" t="str">
        <f>'Обработка результатов'!A10</f>
        <v>Проблемы и страхи в отношениях с учителями</v>
      </c>
      <c r="B14" s="51"/>
      <c r="C14" s="51"/>
      <c r="D14" s="51"/>
      <c r="E14" s="51"/>
      <c r="F14" s="28">
        <f>'Обработка результатов'!Y21</f>
        <v>100</v>
      </c>
      <c r="G14" s="53" t="str">
        <f>'Обработка результатов'!Z21</f>
        <v>Высокая тревожность</v>
      </c>
      <c r="H14" s="53"/>
      <c r="I14" s="53"/>
    </row>
    <row r="15" spans="1:9" ht="18">
      <c r="A15" s="19"/>
      <c r="B15" s="19"/>
      <c r="C15" s="19"/>
      <c r="D15" s="19"/>
      <c r="E15" s="19"/>
      <c r="F15" s="19"/>
      <c r="G15" s="19"/>
      <c r="H15" s="19"/>
      <c r="I15" s="19"/>
    </row>
    <row r="17" spans="1:9" ht="18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8">
      <c r="A18" s="49"/>
      <c r="B18" s="49"/>
      <c r="C18" s="49"/>
      <c r="D18" s="49"/>
      <c r="E18" s="49"/>
      <c r="F18" s="49"/>
      <c r="G18" s="49"/>
      <c r="H18" s="49"/>
      <c r="I18" s="49"/>
    </row>
    <row r="19" spans="1:9" ht="18">
      <c r="A19" s="49"/>
      <c r="B19" s="49"/>
      <c r="C19" s="49"/>
      <c r="D19" s="49"/>
      <c r="E19" s="49"/>
      <c r="F19" s="49"/>
      <c r="G19" s="49"/>
      <c r="H19" s="49"/>
      <c r="I19" s="49"/>
    </row>
    <row r="20" spans="1:9" ht="18">
      <c r="A20" s="49"/>
      <c r="B20" s="49"/>
      <c r="C20" s="49"/>
      <c r="D20" s="49"/>
      <c r="E20" s="49"/>
      <c r="F20" s="49"/>
      <c r="G20" s="49"/>
      <c r="H20" s="49"/>
      <c r="I20" s="49"/>
    </row>
    <row r="21" spans="1:9" ht="18">
      <c r="A21" s="49"/>
      <c r="B21" s="49"/>
      <c r="C21" s="49"/>
      <c r="D21" s="49"/>
      <c r="E21" s="49"/>
      <c r="F21" s="49"/>
      <c r="G21" s="49"/>
      <c r="H21" s="49"/>
      <c r="I21" s="49"/>
    </row>
    <row r="22" spans="1:9" ht="18">
      <c r="A22" s="49"/>
      <c r="B22" s="49"/>
      <c r="C22" s="49"/>
      <c r="D22" s="49"/>
      <c r="E22" s="49"/>
      <c r="F22" s="49"/>
      <c r="G22" s="49"/>
      <c r="H22" s="49"/>
      <c r="I22" s="49"/>
    </row>
    <row r="23" spans="1:9" ht="18">
      <c r="A23" s="49"/>
      <c r="B23" s="49"/>
      <c r="C23" s="49"/>
      <c r="D23" s="49"/>
      <c r="E23" s="49"/>
      <c r="F23" s="49"/>
      <c r="G23" s="49"/>
      <c r="H23" s="49"/>
      <c r="I23" s="49"/>
    </row>
    <row r="24" spans="1:9" ht="18">
      <c r="A24" s="49"/>
      <c r="B24" s="49"/>
      <c r="C24" s="49"/>
      <c r="D24" s="49"/>
      <c r="E24" s="49"/>
      <c r="F24" s="49"/>
      <c r="G24" s="49"/>
      <c r="H24" s="49"/>
      <c r="I24" s="49"/>
    </row>
    <row r="25" spans="1:9" ht="18">
      <c r="A25" s="49"/>
      <c r="B25" s="49"/>
      <c r="C25" s="49"/>
      <c r="D25" s="49"/>
      <c r="E25" s="49"/>
      <c r="F25" s="49"/>
      <c r="G25" s="49"/>
      <c r="H25" s="49"/>
      <c r="I25" s="49"/>
    </row>
    <row r="26" spans="1:9" ht="18">
      <c r="A26" s="49"/>
      <c r="B26" s="49"/>
      <c r="C26" s="49"/>
      <c r="D26" s="49"/>
      <c r="E26" s="49"/>
      <c r="F26" s="49"/>
      <c r="G26" s="49"/>
      <c r="H26" s="49"/>
      <c r="I26" s="49"/>
    </row>
    <row r="27" spans="1:9" ht="18">
      <c r="A27" s="49"/>
      <c r="B27" s="49"/>
      <c r="C27" s="49"/>
      <c r="D27" s="49"/>
      <c r="E27" s="49"/>
      <c r="F27" s="49"/>
      <c r="G27" s="49"/>
      <c r="H27" s="49"/>
      <c r="I27" s="49"/>
    </row>
    <row r="28" spans="1:9" ht="18">
      <c r="A28" s="49"/>
      <c r="B28" s="49"/>
      <c r="C28" s="49"/>
      <c r="D28" s="49"/>
      <c r="E28" s="49"/>
      <c r="F28" s="49"/>
      <c r="G28" s="49"/>
      <c r="H28" s="49"/>
      <c r="I28" s="49"/>
    </row>
    <row r="29" spans="1:9" ht="18">
      <c r="A29" s="49"/>
      <c r="B29" s="49"/>
      <c r="C29" s="49"/>
      <c r="D29" s="49"/>
      <c r="E29" s="49"/>
      <c r="F29" s="49"/>
      <c r="G29" s="49"/>
      <c r="H29" s="49"/>
      <c r="I29" s="49"/>
    </row>
    <row r="30" spans="1:9" ht="18">
      <c r="A30" s="49"/>
      <c r="B30" s="49"/>
      <c r="C30" s="49"/>
      <c r="D30" s="49"/>
      <c r="E30" s="49"/>
      <c r="F30" s="49"/>
      <c r="G30" s="49"/>
      <c r="H30" s="49"/>
      <c r="I30" s="49"/>
    </row>
    <row r="31" spans="1:9" ht="18">
      <c r="A31" s="49"/>
      <c r="B31" s="49"/>
      <c r="C31" s="49"/>
      <c r="D31" s="49"/>
      <c r="E31" s="49"/>
      <c r="F31" s="49"/>
      <c r="G31" s="49"/>
      <c r="H31" s="49"/>
      <c r="I31" s="49"/>
    </row>
    <row r="32" spans="1:9" ht="18">
      <c r="A32" s="49"/>
      <c r="B32" s="49"/>
      <c r="C32" s="49"/>
      <c r="D32" s="49"/>
      <c r="E32" s="49"/>
      <c r="F32" s="49"/>
      <c r="G32" s="49"/>
      <c r="H32" s="49"/>
      <c r="I32" s="49"/>
    </row>
    <row r="33" spans="1:9" ht="18">
      <c r="A33" s="49"/>
      <c r="B33" s="49"/>
      <c r="C33" s="49"/>
      <c r="D33" s="49"/>
      <c r="E33" s="49"/>
      <c r="F33" s="49"/>
      <c r="G33" s="49"/>
      <c r="H33" s="49"/>
      <c r="I33" s="49"/>
    </row>
    <row r="34" spans="1:9" ht="18">
      <c r="A34" s="49"/>
      <c r="B34" s="49"/>
      <c r="C34" s="49"/>
      <c r="D34" s="49"/>
      <c r="E34" s="49"/>
      <c r="F34" s="49"/>
      <c r="G34" s="49"/>
      <c r="H34" s="49"/>
      <c r="I34" s="49"/>
    </row>
    <row r="35" spans="1:9" ht="18">
      <c r="A35" s="49"/>
      <c r="B35" s="49"/>
      <c r="C35" s="49"/>
      <c r="D35" s="49"/>
      <c r="E35" s="49"/>
      <c r="F35" s="49"/>
      <c r="G35" s="49"/>
      <c r="H35" s="49"/>
      <c r="I35" s="49"/>
    </row>
    <row r="36" spans="1:9" ht="18">
      <c r="A36" s="49"/>
      <c r="B36" s="49"/>
      <c r="C36" s="49"/>
      <c r="D36" s="49"/>
      <c r="E36" s="49"/>
      <c r="F36" s="49"/>
      <c r="G36" s="49"/>
      <c r="H36" s="49"/>
      <c r="I36" s="49"/>
    </row>
    <row r="37" spans="1:9" ht="18">
      <c r="A37" s="49"/>
      <c r="B37" s="49"/>
      <c r="C37" s="49"/>
      <c r="D37" s="49"/>
      <c r="E37" s="49"/>
      <c r="F37" s="49"/>
      <c r="G37" s="49"/>
      <c r="H37" s="49"/>
      <c r="I37" s="49"/>
    </row>
    <row r="38" spans="1:9" ht="18">
      <c r="A38" s="49"/>
      <c r="B38" s="49"/>
      <c r="C38" s="49"/>
      <c r="D38" s="49"/>
      <c r="E38" s="49"/>
      <c r="F38" s="49"/>
      <c r="G38" s="49"/>
      <c r="H38" s="49"/>
      <c r="I38" s="49"/>
    </row>
    <row r="39" spans="1:9" ht="18">
      <c r="A39" s="49"/>
      <c r="B39" s="49"/>
      <c r="C39" s="49"/>
      <c r="D39" s="49"/>
      <c r="E39" s="49"/>
      <c r="F39" s="49"/>
      <c r="G39" s="49"/>
      <c r="H39" s="49"/>
      <c r="I39" s="49"/>
    </row>
    <row r="40" spans="1:9" ht="18">
      <c r="A40" s="49"/>
      <c r="B40" s="49"/>
      <c r="C40" s="49"/>
      <c r="D40" s="49"/>
      <c r="E40" s="49"/>
      <c r="F40" s="49"/>
      <c r="G40" s="49"/>
      <c r="H40" s="49"/>
      <c r="I40" s="49"/>
    </row>
    <row r="41" spans="1:9" ht="18">
      <c r="A41" s="49"/>
      <c r="B41" s="49"/>
      <c r="C41" s="49"/>
      <c r="D41" s="49"/>
      <c r="E41" s="49"/>
      <c r="F41" s="49"/>
      <c r="G41" s="49"/>
      <c r="H41" s="49"/>
      <c r="I41" s="49"/>
    </row>
    <row r="42" spans="1:9" ht="18" customHeight="1">
      <c r="A42" s="50" t="s">
        <v>89</v>
      </c>
      <c r="B42" s="50"/>
      <c r="C42" s="50"/>
      <c r="D42" s="50"/>
      <c r="E42" s="50"/>
      <c r="F42" s="50"/>
      <c r="G42" s="50"/>
      <c r="H42" s="50"/>
      <c r="I42" s="50"/>
    </row>
  </sheetData>
  <sheetProtection algorithmName="SHA-512" hashValue="Nsb4ofzjMvalgW8BRfo3z/+b19BiGyrgNzcgM+KYWQ7wh2rGv65GRwuR9n5aC+YeXzY65Js+Mrd0C29SR91O8w==" saltValue="VK/FctcVoRKfvDd00/C2dg==" spinCount="100000" sheet="1" formatCells="0" formatColumns="0" formatRows="0" insertColumns="0" insertRows="0" insertHyperlinks="0" deleteColumns="0" deleteRows="0" selectLockedCells="1" sort="0" autoFilter="0" pivotTables="0"/>
  <mergeCells count="49">
    <mergeCell ref="A1:I1"/>
    <mergeCell ref="H3:I3"/>
    <mergeCell ref="H4:I4"/>
    <mergeCell ref="B3:F3"/>
    <mergeCell ref="B4:F4"/>
    <mergeCell ref="A33:I33"/>
    <mergeCell ref="A34:I34"/>
    <mergeCell ref="A35:I35"/>
    <mergeCell ref="G7:I7"/>
    <mergeCell ref="G8:I8"/>
    <mergeCell ref="G9:I9"/>
    <mergeCell ref="G10:I10"/>
    <mergeCell ref="A8:E8"/>
    <mergeCell ref="A9:E9"/>
    <mergeCell ref="A10:E10"/>
    <mergeCell ref="A14:E14"/>
    <mergeCell ref="G12:I12"/>
    <mergeCell ref="G13:I13"/>
    <mergeCell ref="G14:I14"/>
    <mergeCell ref="A38:I38"/>
    <mergeCell ref="A39:I39"/>
    <mergeCell ref="A40:I40"/>
    <mergeCell ref="A41:I41"/>
    <mergeCell ref="A37:I37"/>
    <mergeCell ref="A28:I28"/>
    <mergeCell ref="A29:I29"/>
    <mergeCell ref="A30:I30"/>
    <mergeCell ref="A6:E6"/>
    <mergeCell ref="A7:E7"/>
    <mergeCell ref="A11:E11"/>
    <mergeCell ref="G11:I11"/>
    <mergeCell ref="A12:E12"/>
    <mergeCell ref="G6:I6"/>
    <mergeCell ref="A31:I31"/>
    <mergeCell ref="A32:I32"/>
    <mergeCell ref="A42:I42"/>
    <mergeCell ref="A36:I36"/>
    <mergeCell ref="A13:E13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</mergeCells>
  <conditionalFormatting sqref="G7:I14">
    <cfRule type="containsText" priority="6" dxfId="1" operator="containsText" text="ЛОЖЬ">
      <formula>NOT(ISERROR(SEARCH("ЛОЖЬ",G7)))</formula>
    </cfRule>
  </conditionalFormatting>
  <conditionalFormatting sqref="H3:I3">
    <cfRule type="cellIs" priority="1" dxfId="0" operator="equal">
      <formula>0</formula>
    </cfRule>
  </conditionalFormatting>
  <pageMargins left="0.5118110236220472" right="0.5118110236220472" top="0.5511811023622047" bottom="0.5511811023622047" header="0.31496062992125984" footer="0.31496062992125984"/>
  <pageSetup orientation="portrait" paperSize="9" r:id="rId7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1" name="Button 1">
              <controlPr defaultSize="0" print="0" autoLine="0" autoPict="0">
                <macro>[0]!SaveToPDF</macro>
                <anchor moveWithCells="1" sizeWithCells="1">
                  <from>
                    <xdr:col>9</xdr:col>
                    <xdr:colOff>600075</xdr:colOff>
                    <xdr:row>1</xdr:row>
                    <xdr:rowOff>171450</xdr:rowOff>
                  </from>
                  <to>
                    <xdr:col>13</xdr:col>
                    <xdr:colOff>428625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" name="Button 2">
              <controlPr defaultSize="0" print="0" autoLine="0" autoPict="0">
                <macro>[0]!PrintD</macro>
                <anchor moveWithCells="1" sizeWithCells="1">
                  <from>
                    <xdr:col>10</xdr:col>
                    <xdr:colOff>9525</xdr:colOff>
                    <xdr:row>8</xdr:row>
                    <xdr:rowOff>0</xdr:rowOff>
                  </from>
                  <to>
                    <xdr:col>13</xdr:col>
                    <xdr:colOff>447675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3" name="Button 3">
              <controlPr defaultSize="0" print="0" autoLine="0" autoPict="0">
                <macro>[0]!ClearData</macro>
                <anchor moveWithCells="1" sizeWithCells="1">
                  <from>
                    <xdr:col>10</xdr:col>
                    <xdr:colOff>0</xdr:colOff>
                    <xdr:row>11</xdr:row>
                    <xdr:rowOff>28575</xdr:rowOff>
                  </from>
                  <to>
                    <xdr:col>13</xdr:col>
                    <xdr:colOff>438150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4" name="Button 5">
              <controlPr defaultSize="0" print="0" autoLine="0" autoPict="0">
                <macro>[0]!SaveList</macro>
                <anchor moveWithCells="1" sizeWithCells="1">
                  <from>
                    <xdr:col>9</xdr:col>
                    <xdr:colOff>600075</xdr:colOff>
                    <xdr:row>4</xdr:row>
                    <xdr:rowOff>219075</xdr:rowOff>
                  </from>
                  <to>
                    <xdr:col>13</xdr:col>
                    <xdr:colOff>428625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Бланк Методички</vt:lpstr>
      <vt:lpstr>Обработка результатов</vt:lpstr>
      <vt:lpstr>Печать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2018-03-05T08:04:09Z</dcterms:modified>
  <cp:category/>
</cp:coreProperties>
</file>