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trProps/ctrProp1.xml" ContentType="application/vnd.ms-excel.controlproperties+xml"/>
  <Override PartName="/xl/ctrProps/ctrProp2.xml" ContentType="application/vnd.ms-excel.controlproperties+xml"/>
  <Override PartName="/xl/drawings/drawing1.xml" ContentType="application/vnd.openxmlformats-officedocument.drawing+xml"/>
  <Default Extension="vml" ContentType="application/vnd.openxmlformats-officedocument.vmlDrawing"/>
  <Override PartName="/xl/worksheets/sheet4.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827" codeName="{3D1A710C-6663-3D7B-7F91-EC182F24A4BC}"/>
  <workbookPr codeName="ЭтаКнига"/>
  <mc:AlternateContent xmlns:mc="http://schemas.openxmlformats.org/markup-compatibility/2006">
    <mc:Choice Requires="x15">
      <x15ac:absPath xmlns:x15ac="http://schemas.microsoft.com/office/spreadsheetml/2010/11/ac" url="D:\Облако\Школа\Психологи диагностика\"/>
    </mc:Choice>
  </mc:AlternateContent>
  <bookViews>
    <workbookView xWindow="0" yWindow="0" windowWidth="24000" windowHeight="11550" activeTab="0"/>
  </bookViews>
  <sheets>
    <sheet name="Задание 1" sheetId="1" r:id="rId3"/>
    <sheet name="Задание 2" sheetId="2" r:id="rId4"/>
    <sheet name="Задание 3" sheetId="3" r:id="rId5"/>
    <sheet name="Результат" sheetId="4" r:id="rId6"/>
  </sheets>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3" l="1"/>
</calcChain>
</file>

<file path=xl/sharedStrings.xml><?xml version="1.0" encoding="utf-8"?>
<sst xmlns="http://schemas.openxmlformats.org/spreadsheetml/2006/main" count="177" uniqueCount="97">
  <si>
    <t>Задание 1</t>
  </si>
  <si>
    <t>Красный</t>
  </si>
  <si>
    <t>Синий</t>
  </si>
  <si>
    <t>Зеленый</t>
  </si>
  <si>
    <t>Фамилия</t>
  </si>
  <si>
    <t>Дата</t>
  </si>
  <si>
    <t>Место красного</t>
  </si>
  <si>
    <t>Место синего</t>
  </si>
  <si>
    <t>Место зеленого</t>
  </si>
  <si>
    <t>Вегетативный коэффициент</t>
  </si>
  <si>
    <t>Хроническое переутомление, истощение, низкая работоспособность. Нагрузки непосильны для ребенка.</t>
  </si>
  <si>
    <t>0 - 0,5</t>
  </si>
  <si>
    <t>0,51 - 0,91</t>
  </si>
  <si>
    <t>0,92 - 1,9</t>
  </si>
  <si>
    <t>&gt; 2,0</t>
  </si>
  <si>
    <t>Интерпретация:</t>
  </si>
  <si>
    <t>Желтый</t>
  </si>
  <si>
    <t>фиолетовый</t>
  </si>
  <si>
    <t>серый</t>
  </si>
  <si>
    <t>коричневый</t>
  </si>
  <si>
    <t>Черный</t>
  </si>
  <si>
    <t>Коричневый</t>
  </si>
  <si>
    <t>Серый</t>
  </si>
  <si>
    <t>Фиолетовый</t>
  </si>
  <si>
    <t>Место желтого</t>
  </si>
  <si>
    <t>Место фиолетового</t>
  </si>
  <si>
    <t>Место серого</t>
  </si>
  <si>
    <t>Место коричневого</t>
  </si>
  <si>
    <t>Место черного</t>
  </si>
  <si>
    <t>красный</t>
  </si>
  <si>
    <t>желтый</t>
  </si>
  <si>
    <t>зеленый</t>
  </si>
  <si>
    <t>синий</t>
  </si>
  <si>
    <t>черный</t>
  </si>
  <si>
    <t>&gt; 20</t>
  </si>
  <si>
    <t>10 - 18</t>
  </si>
  <si>
    <t>&lt;10</t>
  </si>
  <si>
    <t>Преобладание положительных эмоций. Ребенок весел, счастлив, настроен оптимистично.</t>
  </si>
  <si>
    <t>Преобладание отрицательных эмоций. У ребенка доминируют плохое настроение и неприятные переживания. Имеются проблемы, которые ребенок не может решить самостоятельно.</t>
  </si>
  <si>
    <t xml:space="preserve">Эмоциональное состояние в норме. Ребенок может радоваться и печалиться, поводов для беспокойства нет. </t>
  </si>
  <si>
    <t>Счастье</t>
  </si>
  <si>
    <t>Горе</t>
  </si>
  <si>
    <t>Справедливость</t>
  </si>
  <si>
    <t>Обида</t>
  </si>
  <si>
    <t>Дружба</t>
  </si>
  <si>
    <t>Ссора</t>
  </si>
  <si>
    <t>Доброта</t>
  </si>
  <si>
    <t>Злоба</t>
  </si>
  <si>
    <t>Скука</t>
  </si>
  <si>
    <t>Восхищение</t>
  </si>
  <si>
    <t>Задание 2</t>
  </si>
  <si>
    <t>Задание 3</t>
  </si>
  <si>
    <t>Душа</t>
  </si>
  <si>
    <t>Настроение, когда идешь в школу</t>
  </si>
  <si>
    <t>Настроение на уроке чтения</t>
  </si>
  <si>
    <t>Настроение на уроке письма</t>
  </si>
  <si>
    <t>Настроение на уроке математики</t>
  </si>
  <si>
    <t>Настроение, когда ты разговариваешь с учителем</t>
  </si>
  <si>
    <t>Настроение, когда ты общаешься со своими одноклассниками</t>
  </si>
  <si>
    <t>Настроение, когда ты находишься дома</t>
  </si>
  <si>
    <t>Настроение, когда ты делаешь уроки</t>
  </si>
  <si>
    <t>Придумайте сами</t>
  </si>
  <si>
    <t>Нарушения личностных блоков</t>
  </si>
  <si>
    <t>Счастье - Горе</t>
  </si>
  <si>
    <t>Блок базового комфорта и благополучия:</t>
  </si>
  <si>
    <t>Нарушения в этом блоке свидетельствуют о том, что ребенок не чувствует себя достаточно любимым, принятым. Родители не достаточно проявляют свою любовь (объятия, поцелуи, поддержка, похвала, праздник от общения, который ребенок должен почувствовать кожей). Например, если родители, уставшие, раздраженные после работы срывают свое раздражение на ребенке, и он считает, что его не любят.</t>
  </si>
  <si>
    <t>Блок личностного роста:</t>
  </si>
  <si>
    <t>Справедливость - Обида</t>
  </si>
  <si>
    <t>Часто ребенок чувствует обиду за запрет родителей или наказание за проступок. Необходимо объяснить так, чтобы ребенок понял справедливость наказания или запрета. Если родители что-то не разрешают, а ребенок очень этого хочет, и, поэтому, не соглашается со справедливостью наказания, то нужно предложить альтернативу запрету или предложить сделать это вместе.</t>
  </si>
  <si>
    <t>Блок взаимоотношений или межличностного взаимодействия:</t>
  </si>
  <si>
    <t>Дружба - Ссора</t>
  </si>
  <si>
    <t>Нарушение в этом блоке свидетельствует о том, что родители не умеют «отдаться» ребенку. Телевидение не должно заменять живое общение, необходимо ежедневно играть с ребенком и выделять время, которое принадлежит только ему. Учить взаимодействовать с другими сверстниками, учить дружить, т.е. понимать другого, делиться. Научить этому можно только собственным примером в общении с ребенком.</t>
  </si>
  <si>
    <t>Блок потенциальной агрессии:</t>
  </si>
  <si>
    <t>Доброта - Злоба</t>
  </si>
  <si>
    <t>Нарушение в этом блоке формирует гнев, враждебность и агрессию, как механизм психологической защиты. Чтобы этого избежать необходимо самим совершать на глазах у ребенка и вместе с ним добрые, хорошие поступки. Проявлять доброту к окружающим, воспитывая подобное подобным. Необходимо содействие с ребенком, доверие, открытость. Беседы о добре и зле, чтение духовно – нравственной литературы.</t>
  </si>
  <si>
    <t>Блок познавания мира:</t>
  </si>
  <si>
    <t>Скука - Восхищение</t>
  </si>
  <si>
    <t>Скука – монотонное состояние, которое ребенок трудно переносит, необходимо научить ребенка радоваться жизни. Это возможно только через эмоциональное заражение от родителей. Ребенок должен испытывать радость от познания чего–то нового. Нарушения в этом блоке могут привести к формированию злорадства, т.е. злоба может вызывать азартное возбуждение, приносящее эмоциональное удовлетворение. Этого нельзя допускать.</t>
  </si>
  <si>
    <t>Корреляция:</t>
  </si>
  <si>
    <t>ФИО</t>
  </si>
  <si>
    <t>http://eschool.by/courses/psy</t>
  </si>
  <si>
    <t>Проективный тест “Домики”</t>
  </si>
  <si>
    <t>Компенсируемое состояние усталости. Самовосстановление оптимальной работоспособности происходит за счет периодического снижения активности. Необходима оптимизация рабочего ритма, режима труда и отдыха.</t>
  </si>
  <si>
    <t>Оптимальная работоспособность. Ребенок отличается бодростью, здоровой активностью, готовностью к энергозатратам. Нагрузки соответствуют возможностям. Образ жизни позволяет ребенку восстанавливать затраченную энергию.</t>
  </si>
  <si>
    <t>Перевозбуждение. Чаще является результатом работы ребенка на пределе своих возможностей, что приводит к быстрому истощению. Требуется нормализация темпа деятельности, режима труда и отдыха, а иногда и снижение нагрузки.</t>
  </si>
  <si>
    <t>Идти в школу</t>
  </si>
  <si>
    <t>Урок чтения</t>
  </si>
  <si>
    <t>Урок письма</t>
  </si>
  <si>
    <t>Урок математики</t>
  </si>
  <si>
    <t>Делать уроки</t>
  </si>
  <si>
    <t>Внутренний мир</t>
  </si>
  <si>
    <t>Отношения с учителями</t>
  </si>
  <si>
    <t>Отношения с одноклассниками</t>
  </si>
  <si>
    <t>Отношение дома</t>
  </si>
  <si>
    <t>"Придумай сам"</t>
  </si>
  <si>
    <t>Суммарное отклонение</t>
  </si>
  <si>
    <t>Фамилия Имя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</si>
</sst>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charset val="204"/>
      <scheme val="minor"/>
    </font>
    <font>
      <sz val="10"/>
      <color theme="1"/>
      <name val="Arial"/>
      <family val="2"/>
    </font>
    <font>
      <b/>
      <sz val="11"/>
      <color theme="1"/>
      <name val="Calibri"/>
      <family val="2"/>
      <charset val="204"/>
      <scheme val="minor"/>
    </font>
    <font>
      <sz val="12"/>
      <color theme="1"/>
      <name val="Calibri"/>
      <family val="2"/>
      <charset val="204"/>
      <scheme val="minor"/>
    </font>
    <font>
      <sz val="10"/>
      <color theme="1"/>
      <name val="Calibri"/>
      <family val="2"/>
      <charset val="204"/>
      <scheme val="minor"/>
    </font>
    <font>
      <sz val="9"/>
      <color theme="1"/>
      <name val="Calibri"/>
      <family val="2"/>
      <charset val="204"/>
      <scheme val="minor"/>
    </font>
    <font>
      <b/>
      <sz val="16"/>
      <color rgb="FF000000"/>
      <name val="Cambria"/>
      <family val="1"/>
      <charset val="204"/>
    </font>
    <font>
      <sz val="12"/>
      <color rgb="FF003399"/>
      <name val="Eskal Font4You"/>
      <family val="2"/>
      <charset val="204"/>
    </font>
    <font>
      <sz val="11"/>
      <color theme="1"/>
      <name val="Calibri"/>
      <family val="2"/>
    </font>
    <font>
      <sz val="14"/>
      <color rgb="FF000000"/>
      <name val="Calibri"/>
      <family val="2"/>
    </font>
    <font>
      <sz val="11"/>
      <color rgb="FF000000"/>
      <name val="Times New Roman"/>
      <family val="1"/>
      <charset val="204"/>
    </font>
    <font>
      <b/>
      <i/>
      <sz val="14"/>
      <color rgb="FF000000"/>
      <name val="Calibri"/>
      <family val="2"/>
    </font>
    <font>
      <i/>
      <sz val="14"/>
      <color rgb="FF000000"/>
      <name val="Calibri"/>
      <family val="2"/>
      <charset val="204"/>
    </font>
    <font>
      <sz val="12"/>
      <color rgb="FF000000"/>
      <name val="Calibri"/>
      <family val="2"/>
    </font>
    <font>
      <i/>
      <sz val="12"/>
      <color rgb="FF000000"/>
      <name val="Calibri"/>
      <family val="2"/>
      <charset val="204"/>
    </font>
    <font>
      <sz val="12"/>
      <color rgb="FF000000"/>
      <name val="Calibri"/>
      <family val="2"/>
      <charset val="204"/>
      <scheme val="minor"/>
    </font>
    <font>
      <sz val="22"/>
      <color rgb="FF000000"/>
      <name val="Calibri"/>
      <family val="2"/>
      <charset val="204"/>
      <scheme val="minor"/>
    </font>
    <font>
      <sz val="10"/>
      <color theme="1"/>
      <name val="Calibri"/>
      <family val="2"/>
    </font>
  </fonts>
  <fills count="9">
    <fill>
      <patternFill patternType="none"/>
    </fill>
    <fill>
      <patternFill patternType="gray125"/>
    </fill>
    <fill>
      <patternFill patternType="solid">
        <fgColor theme="4" tint="0.7999799847602844"/>
        <bgColor indexed="64"/>
      </patternFill>
    </fill>
    <fill>
      <patternFill patternType="solid">
        <fgColor theme="4" tint="0.39998000860214233"/>
        <bgColor indexed="64"/>
      </patternFill>
    </fill>
    <fill>
      <patternFill patternType="solid">
        <fgColor theme="8" tint="0.5999900102615356"/>
        <bgColor indexed="64"/>
      </patternFill>
    </fill>
    <fill>
      <patternFill patternType="solid">
        <fgColor rgb="FF00B0F0"/>
        <bgColor indexed="64"/>
      </patternFill>
    </fill>
    <fill>
      <patternFill patternType="solid">
        <fgColor theme="4" tint="0.5999900102615356"/>
        <bgColor indexed="64"/>
      </patternFill>
    </fill>
    <fill>
      <patternFill patternType="solid">
        <fgColor theme="4" tint="0.39998000860214233"/>
        <bgColor indexed="64"/>
      </patternFill>
    </fill>
    <fill>
      <patternFill patternType="solid">
        <fgColor rgb="FFDCE6F1"/>
        <bgColor indexed="64"/>
      </patternFill>
    </fill>
  </fills>
  <borders count="12">
    <border>
      <left/>
      <right/>
      <top/>
      <bottom/>
      <diagonal/>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style="thin">
        <color auto="1"/>
      </bottom>
    </border>
    <border>
      <left/>
      <right/>
      <top/>
      <bottom style="thin">
        <color auto="1"/>
      </bottom>
    </border>
    <border>
      <left/>
      <right style="thin">
        <color auto="1"/>
      </right>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66">
    <xf numFmtId="0" fontId="0" fillId="0" borderId="0" xfId="0"/>
    <xf numFmtId="0" fontId="0" fillId="0" borderId="0" xfId="0" applyAlignment="1">
      <alignment horizont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0" xfId="0" applyFont="1"/>
    <xf numFmtId="0" fontId="3" fillId="0" borderId="0" xfId="0" applyFont="1"/>
    <xf numFmtId="49" fontId="0" fillId="0" borderId="0" xfId="0" applyNumberFormat="1"/>
    <xf numFmtId="49" fontId="0" fillId="0" borderId="0" xfId="0" applyNumberFormat="1" applyFont="1"/>
    <xf numFmtId="0" fontId="2" fillId="2" borderId="1" xfId="0" applyFont="1" applyFill="1" applyBorder="1" applyAlignment="1">
      <alignment horizontal="center" vertical="center"/>
    </xf>
    <xf numFmtId="0" fontId="0" fillId="3" borderId="1" xfId="0" applyFill="1" applyBorder="1" applyAlignment="1">
      <alignment horizontal="center" vertical="center" shrinkToFit="1"/>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2" fillId="0" borderId="1" xfId="0" applyFont="1" applyBorder="1" applyAlignment="1">
      <alignment horizontal="center" vertical="center"/>
    </xf>
    <xf numFmtId="2" fontId="2" fillId="0" borderId="2" xfId="0" applyNumberFormat="1" applyFont="1" applyBorder="1" applyAlignment="1">
      <alignment horizontal="center" vertical="center"/>
    </xf>
    <xf numFmtId="0" fontId="0" fillId="0" borderId="0" xfId="0" applyAlignment="1">
      <alignment/>
    </xf>
    <xf numFmtId="0" fontId="8" fillId="0" borderId="0" xfId="0" applyFont="1" applyFill="1" applyBorder="1"/>
    <xf numFmtId="0" fontId="8" fillId="0" borderId="0" xfId="0" applyFont="1" applyFill="1" applyBorder="1" applyAlignment="1">
      <alignment/>
    </xf>
    <xf numFmtId="0" fontId="9" fillId="0" borderId="0" xfId="0" applyFont="1" applyFill="1" applyBorder="1" applyAlignment="1">
      <alignment vertical="center"/>
    </xf>
    <xf numFmtId="0" fontId="10" fillId="0" borderId="0" xfId="0" applyFont="1" applyFill="1" applyBorder="1"/>
    <xf numFmtId="0" fontId="11" fillId="0" borderId="0" xfId="0" applyFont="1" applyFill="1" applyBorder="1" applyAlignment="1">
      <alignment/>
    </xf>
    <xf numFmtId="0" fontId="8" fillId="0" borderId="0" xfId="0" applyFont="1" applyFill="1" applyBorder="1" applyAlignment="1">
      <alignment horizontal="left"/>
    </xf>
    <xf numFmtId="0" fontId="7" fillId="0" borderId="0" xfId="0" applyFont="1" applyFill="1" applyBorder="1" applyAlignment="1">
      <alignment vertical="center"/>
    </xf>
    <xf numFmtId="0" fontId="2" fillId="4" borderId="1" xfId="0" applyFont="1" applyFill="1" applyBorder="1" applyAlignment="1">
      <alignment horizontal="left" vertical="center"/>
    </xf>
    <xf numFmtId="0" fontId="0" fillId="0" borderId="1" xfId="0" applyBorder="1"/>
    <xf numFmtId="0" fontId="15" fillId="0" borderId="1" xfId="0" applyFont="1" applyFill="1" applyBorder="1" applyAlignment="1">
      <alignment horizontal="left" vertical="center" indent="1"/>
    </xf>
    <xf numFmtId="0" fontId="0" fillId="0" borderId="1" xfId="0" applyBorder="1" applyAlignment="1">
      <alignment horizontal="left" vertical="center" wrapText="1"/>
    </xf>
    <xf numFmtId="0" fontId="0" fillId="0" borderId="1" xfId="0" applyBorder="1" applyAlignment="1">
      <alignment horizontal="left" vertical="center" indent="1"/>
    </xf>
    <xf numFmtId="0" fontId="2" fillId="0" borderId="2" xfId="0" applyFont="1" applyBorder="1" applyAlignment="1">
      <alignment horizontal="left" vertical="center" indent="1"/>
    </xf>
    <xf numFmtId="0" fontId="0" fillId="2" borderId="1" xfId="0" applyFill="1" applyBorder="1" applyAlignment="1">
      <alignment horizontal="center" vertical="center"/>
    </xf>
    <xf numFmtId="0" fontId="2" fillId="0" borderId="1" xfId="0" applyFont="1" applyBorder="1" applyAlignment="1">
      <alignment horizontal="left" vertical="center" indent="1"/>
    </xf>
    <xf numFmtId="0" fontId="0" fillId="0" borderId="1" xfId="0" applyFont="1" applyBorder="1" applyAlignment="1">
      <alignment horizontal="center" vertical="center" shrinkToFit="1"/>
    </xf>
    <xf numFmtId="0" fontId="0" fillId="0" borderId="1" xfId="0" applyBorder="1" applyAlignment="1">
      <alignment horizontal="center"/>
    </xf>
    <xf numFmtId="0" fontId="0" fillId="3" borderId="1" xfId="0" applyFill="1" applyBorder="1" applyAlignment="1">
      <alignment horizontal="center"/>
    </xf>
    <xf numFmtId="0" fontId="0" fillId="5" borderId="1" xfId="0" applyFill="1" applyBorder="1" applyAlignment="1">
      <alignment horizontal="center" vertical="center"/>
    </xf>
    <xf numFmtId="0" fontId="3" fillId="6" borderId="1" xfId="0" applyFont="1"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xf>
    <xf numFmtId="0" fontId="4" fillId="3" borderId="1" xfId="0" applyFont="1" applyFill="1" applyBorder="1" applyAlignment="1">
      <alignment horizontal="center" vertical="center" wrapText="1" shrinkToFit="1"/>
    </xf>
    <xf numFmtId="0" fontId="0" fillId="5" borderId="1" xfId="0" applyFill="1" applyBorder="1" applyAlignment="1">
      <alignment horizontal="center"/>
    </xf>
    <xf numFmtId="0" fontId="5" fillId="3" borderId="1" xfId="0" applyFont="1" applyFill="1" applyBorder="1" applyAlignment="1">
      <alignment horizontal="center" vertical="center" wrapText="1" shrinkToFit="1"/>
    </xf>
    <xf numFmtId="0" fontId="16" fillId="0" borderId="0"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14"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2" fillId="7" borderId="3" xfId="0" applyFont="1" applyFill="1" applyBorder="1" applyAlignment="1">
      <alignment horizontal="left" vertical="center" indent="1"/>
    </xf>
    <xf numFmtId="0" fontId="12" fillId="7" borderId="4" xfId="0" applyFont="1" applyFill="1" applyBorder="1" applyAlignment="1">
      <alignment horizontal="left" vertical="center" indent="1"/>
    </xf>
    <xf numFmtId="0" fontId="12" fillId="7" borderId="5" xfId="0" applyFont="1" applyFill="1" applyBorder="1" applyAlignment="1">
      <alignment horizontal="left" vertical="center" indent="1"/>
    </xf>
    <xf numFmtId="0" fontId="14" fillId="8" borderId="3"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5" xfId="0" applyFont="1" applyFill="1" applyBorder="1" applyAlignment="1">
      <alignment horizontal="center" vertical="center"/>
    </xf>
    <xf numFmtId="0" fontId="13" fillId="0" borderId="0" xfId="0" applyFont="1" applyFill="1" applyBorder="1" applyAlignment="1">
      <alignment horizontal="right" vertical="center"/>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13" fillId="8" borderId="1" xfId="0" applyFont="1" applyFill="1" applyBorder="1" applyAlignment="1">
      <alignment horizontal="center" vertical="center"/>
    </xf>
    <xf numFmtId="0" fontId="4" fillId="0" borderId="1" xfId="0" applyFont="1" applyBorder="1" applyAlignment="1">
      <alignment horizontal="left" vertical="center" wrapText="1" indent="1"/>
    </xf>
    <xf numFmtId="0" fontId="8" fillId="0" borderId="1" xfId="0" applyFont="1" applyFill="1" applyBorder="1" applyAlignment="1">
      <alignment horizontal="left" vertical="center" indent="1"/>
    </xf>
    <xf numFmtId="0" fontId="8" fillId="0" borderId="6" xfId="0" applyFont="1" applyFill="1" applyBorder="1" applyAlignment="1">
      <alignment horizontal="left" vertical="center" indent="1"/>
    </xf>
    <xf numFmtId="0" fontId="8" fillId="0" borderId="7" xfId="0" applyFont="1" applyFill="1" applyBorder="1" applyAlignment="1">
      <alignment horizontal="left" vertical="center" indent="1"/>
    </xf>
    <xf numFmtId="0" fontId="8" fillId="0" borderId="8" xfId="0" applyFont="1" applyFill="1" applyBorder="1" applyAlignment="1">
      <alignment horizontal="left" vertical="center" indent="1"/>
    </xf>
    <xf numFmtId="0" fontId="17" fillId="0" borderId="1" xfId="0" applyFont="1" applyFill="1" applyBorder="1" applyAlignment="1">
      <alignment horizontal="center" vertical="center"/>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45">
    <dxf>
      <font>
        <color theme="0"/>
      </font>
    </dxf>
    <dxf>
      <font>
        <b/>
        <i val="0"/>
      </font>
      <fill>
        <patternFill>
          <bgColor rgb="FFFF8181"/>
        </patternFill>
      </fill>
    </dxf>
    <dxf>
      <fill>
        <patternFill>
          <bgColor theme="9" tint="0.5999600291252136"/>
        </patternFill>
      </fill>
    </dxf>
    <dxf>
      <fill>
        <patternFill>
          <bgColor theme="9" tint="0.5999600291252136"/>
        </patternFill>
      </fill>
    </dxf>
    <dxf>
      <font>
        <b/>
        <i val="0"/>
      </font>
      <fill>
        <patternFill>
          <bgColor rgb="FFFF8181"/>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7030A0"/>
        </patternFill>
      </fill>
    </dxf>
    <dxf>
      <fill>
        <patternFill>
          <bgColor theme="6"/>
        </patternFill>
      </fill>
    </dxf>
    <dxf>
      <fill>
        <patternFill>
          <bgColor theme="5" tint="-0.4999699890613556"/>
        </patternFill>
      </fill>
    </dxf>
    <dxf>
      <font>
        <color theme="0"/>
      </font>
      <fill>
        <patternFill>
          <bgColor theme="1" tint="0.04998999834060669"/>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7030A0"/>
        </patternFill>
      </fill>
    </dxf>
    <dxf>
      <fill>
        <patternFill>
          <bgColor theme="6"/>
        </patternFill>
      </fill>
    </dxf>
    <dxf>
      <fill>
        <patternFill>
          <bgColor theme="5" tint="-0.4999699890613556"/>
        </patternFill>
      </fill>
    </dxf>
    <dxf>
      <font>
        <color theme="0"/>
      </font>
      <fill>
        <patternFill>
          <bgColor theme="1" tint="0.04998999834060669"/>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7030A0"/>
        </patternFill>
      </fill>
    </dxf>
    <dxf>
      <fill>
        <patternFill>
          <bgColor theme="6"/>
        </patternFill>
      </fill>
    </dxf>
    <dxf>
      <fill>
        <patternFill>
          <bgColor theme="5" tint="-0.4999699890613556"/>
        </patternFill>
      </fill>
    </dxf>
    <dxf>
      <font>
        <color theme="0"/>
      </font>
      <fill>
        <patternFill>
          <bgColor theme="1" tint="0.04998999834060669"/>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7030A0"/>
        </patternFill>
      </fill>
    </dxf>
    <dxf>
      <fill>
        <patternFill>
          <bgColor theme="6"/>
        </patternFill>
      </fill>
    </dxf>
    <dxf>
      <fill>
        <patternFill>
          <bgColor theme="5" tint="-0.4999699890613556"/>
        </patternFill>
      </fill>
    </dxf>
    <dxf>
      <font>
        <color theme="0"/>
      </font>
      <fill>
        <patternFill>
          <bgColor theme="1" tint="0.04998999834060669"/>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7030A0"/>
        </patternFill>
      </fill>
    </dxf>
    <dxf>
      <fill>
        <patternFill>
          <bgColor theme="6"/>
        </patternFill>
      </fill>
    </dxf>
    <dxf>
      <fill>
        <patternFill>
          <bgColor theme="5" tint="-0.4999699890613556"/>
        </patternFill>
      </fill>
    </dxf>
    <dxf>
      <font>
        <color theme="0"/>
      </font>
      <fill>
        <patternFill>
          <bgColor theme="1" tint="0.0499899983406066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worksheet" Target="worksheets/sheet2.xml" /><Relationship Id="rId7" Type="http://schemas.openxmlformats.org/officeDocument/2006/relationships/sharedStrings" Target="sharedStrings.xml" /><Relationship Id="rId8" Type="http://schemas.openxmlformats.org/officeDocument/2006/relationships/calcChain" Target="calcChain.xml" /><Relationship Id="rId1" Type="http://schemas.openxmlformats.org/officeDocument/2006/relationships/theme" Target="theme/theme1.xml" /><Relationship Id="rId3" Type="http://schemas.openxmlformats.org/officeDocument/2006/relationships/worksheet" Target="worksheets/sheet1.xml" /><Relationship Id="rId6" Type="http://schemas.openxmlformats.org/officeDocument/2006/relationships/worksheet" Target="worksheets/sheet4.xml" /><Relationship Id="rId5" Type="http://schemas.openxmlformats.org/officeDocument/2006/relationships/worksheet" Target="worksheets/sheet3.xml" /><Relationship Id="rId2" Type="http://schemas.openxmlformats.org/officeDocument/2006/relationships/styles" Target="styles.xml" /></Relationships>
</file>

<file path=xl/ctrProps/ctrProp1.xml><?xml version="1.0" encoding="utf-8"?>
<formControlPr xmlns="http://schemas.microsoft.com/office/spreadsheetml/2009/9/main" objectType="Button" lockText="1"/>
</file>

<file path=xl/ctrProps/ctr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mc:AlternateContent xmlns:mc="http://schemas.openxmlformats.org/markup-compatibility/2006">
    <mc:Choice xmlns:a14="http://schemas.microsoft.com/office/drawing/2010/main" Requires="a14">
      <xdr:twoCellAnchor>
        <xdr:from>
          <xdr:col>9</xdr:col>
          <xdr:colOff>552450</xdr:colOff>
          <xdr:row>1</xdr:row>
          <xdr:rowOff>171450</xdr:rowOff>
        </xdr:from>
        <xdr:to>
          <xdr:col>13</xdr:col>
          <xdr:colOff>381000</xdr:colOff>
          <xdr:row>4</xdr:row>
          <xdr:rowOff>9525</xdr:rowOff>
        </xdr:to>
        <xdr:sp macro="[0]!SaveToPDF">
          <xdr:nvSpPr>
            <xdr:cNvPr id="2064" name="Button 16" hidden="1">
              <a:extLst>
                <a:ext uri="{63B3BB69-23CF-44E3-9099-C40C66FF867C}">
                  <a14:compatExt spid="_x0000_s2064"/>
                </a:ext>
                <a:ext uri="{FF2B5EF4-FFF2-40B4-BE49-F238E27FC236}">
                  <a16:creationId xmlns:a16="http://schemas.microsoft.com/office/drawing/2014/main" id="{00000000-0008-0000-0300-000010080000}"/>
                </a:ext>
              </a:extLst>
            </xdr:cNvPr>
            <xdr:cNvSpPr>
              <a:spLocks noRot="1"/>
            </xdr:cNvSpPr>
          </xdr:nvSpPr>
          <xdr:spPr>
            <a:xfrm>
              <a:off x="6781800" y="495300"/>
              <a:ext cx="2266950" cy="361950"/>
            </a:xfrm>
            <a:prstGeom prst="rect"/>
            <a:ln>
              <a:solidFill>
                <a:srgbClr val="000000"/>
              </a:solidFill>
            </a:ln>
          </xdr:spPr>
          <xdr:txBody>
            <a:bodyPr lIns="36576" tIns="32004" rIns="36576" bIns="32004" vertOverflow="clip" wrap="square" anchor="ctr" upright="1"/>
            <a:p>
              <a:pPr algn="ctr" rtl="0"/>
              <a:r>
                <a:rPr lang="ru-RU" sz="1600" u="none" b="1" i="0" baseline="0">
                  <a:solidFill>
                    <a:srgbClr val="000000"/>
                  </a:solidFill>
                  <a:latin typeface="Cambria"/>
                  <a:ea typeface="Cambria"/>
                </a:rPr>
                <a:t>Сохранить в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552450</xdr:colOff>
          <xdr:row>6</xdr:row>
          <xdr:rowOff>133350</xdr:rowOff>
        </xdr:from>
        <xdr:to>
          <xdr:col>13</xdr:col>
          <xdr:colOff>381000</xdr:colOff>
          <xdr:row>8</xdr:row>
          <xdr:rowOff>0</xdr:rowOff>
        </xdr:to>
        <xdr:sp macro="[0]!PrintD">
          <xdr:nvSpPr>
            <xdr:cNvPr id="2065" name="Button 17" hidden="1">
              <a:extLst>
                <a:ext uri="{63B3BB69-23CF-44E3-9099-C40C66FF867C}">
                  <a14:compatExt spid="_x0000_s2065"/>
                </a:ext>
                <a:ext uri="{FF2B5EF4-FFF2-40B4-BE49-F238E27FC236}">
                  <a16:creationId xmlns:a16="http://schemas.microsoft.com/office/drawing/2014/main" id="{00000000-0008-0000-0300-000011080000}"/>
                </a:ext>
              </a:extLst>
            </xdr:cNvPr>
            <xdr:cNvSpPr>
              <a:spLocks noRot="1"/>
            </xdr:cNvSpPr>
          </xdr:nvSpPr>
          <xdr:spPr>
            <a:xfrm>
              <a:off x="6781800" y="1457325"/>
              <a:ext cx="2266950" cy="438150"/>
            </a:xfrm>
            <a:prstGeom prst="rect"/>
            <a:ln>
              <a:solidFill>
                <a:srgbClr val="000000"/>
              </a:solidFill>
            </a:ln>
          </xdr:spPr>
          <xdr:txBody>
            <a:bodyPr lIns="36576" tIns="32004" rIns="36576" bIns="32004" vertOverflow="clip" wrap="square" anchor="ctr" upright="1"/>
            <a:p>
              <a:pPr algn="ctr" rtl="0"/>
              <a:r>
                <a:rPr lang="ru-RU" sz="1600" u="none" b="1" i="0" baseline="0">
                  <a:solidFill>
                    <a:srgbClr val="000000"/>
                  </a:solidFill>
                  <a:latin typeface="Cambria"/>
                  <a:ea typeface="Cambria"/>
                </a:rPr>
                <a:t>Отправить на печать</a:t>
              </a:r>
            </a:p>
          </xdr:txBody>
        </xdr:sp>
        <xdr:clientData fPrint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ctrlProp" Target="../ctrProps/ctrProp1.xml" /><Relationship Id="rId3" Type="http://schemas.openxmlformats.org/officeDocument/2006/relationships/drawing" Target="../drawings/drawing1.xml" /><Relationship Id="rId2" Type="http://schemas.openxmlformats.org/officeDocument/2006/relationships/ctrlProp" Target="../ctrProps/ctrProp2.xml" /><Relationship Id="rId5" Type="http://schemas.openxmlformats.org/officeDocument/2006/relationships/printerSettings" Target="../printerSettings/printerSettings4.bin" /><Relationship Id="rId4"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2:P29"/>
  <sheetViews>
    <sheetView tabSelected="1" workbookViewId="0" topLeftCell="A1">
      <selection pane="topLeft" activeCell="A23" sqref="A23:H26"/>
    </sheetView>
  </sheetViews>
  <sheetFormatPr defaultRowHeight="15"/>
  <cols>
    <col min="1" max="8" width="10.714285714285714" customWidth="1"/>
    <col min="12" max="12" width="9.142857142857142" hidden="1" customWidth="1"/>
    <col min="13" max="13" width="9.571428571428571" hidden="1" customWidth="1"/>
    <col min="14" max="16" width="9.142857142857142" hidden="1" customWidth="1"/>
  </cols>
  <sheetData>
    <row r="2" spans="1:8" ht="15">
      <c r="A2" s="22" t="s">
        <v>4</v>
      </c>
      <c r="B2" s="31" t="s">
        <v>96</v>
      </c>
      <c r="C2" s="31"/>
      <c r="D2" s="31"/>
      <c r="E2" s="31"/>
      <c r="F2" s="31"/>
      <c r="G2" s="31"/>
      <c r="H2" s="31"/>
    </row>
    <row r="4" spans="1:14" ht="15">
      <c r="A4" s="32" t="s">
        <v>0</v>
      </c>
      <c r="B4" s="32"/>
      <c r="C4" s="32"/>
      <c r="D4" s="32"/>
      <c r="E4" s="32"/>
      <c r="F4" s="32"/>
      <c r="G4" s="32"/>
      <c r="H4" s="32"/>
      <c r="M4" s="1">
        <v>1</v>
      </c>
      <c r="N4" s="4" t="s">
        <v>2</v>
      </c>
    </row>
    <row r="5" spans="1:14" ht="15">
      <c r="A5" s="3">
        <v>1</v>
      </c>
      <c r="B5" s="3">
        <v>2</v>
      </c>
      <c r="C5" s="3">
        <v>3</v>
      </c>
      <c r="D5" s="3">
        <v>4</v>
      </c>
      <c r="E5" s="3">
        <v>5</v>
      </c>
      <c r="F5" s="3">
        <v>6</v>
      </c>
      <c r="G5" s="3">
        <v>7</v>
      </c>
      <c r="H5" s="3">
        <v>8</v>
      </c>
      <c r="M5" s="1">
        <v>3</v>
      </c>
      <c r="N5" s="4" t="s">
        <v>1</v>
      </c>
    </row>
    <row r="6" spans="1:14" ht="15">
      <c r="A6" s="30" t="s">
        <v>2</v>
      </c>
      <c r="B6" s="30" t="s">
        <v>3</v>
      </c>
      <c r="C6" s="30" t="s">
        <v>1</v>
      </c>
      <c r="D6" s="30" t="s">
        <v>23</v>
      </c>
      <c r="E6" s="30" t="s">
        <v>16</v>
      </c>
      <c r="F6" s="30" t="s">
        <v>22</v>
      </c>
      <c r="G6" s="30" t="s">
        <v>21</v>
      </c>
      <c r="H6" s="30" t="s">
        <v>20</v>
      </c>
      <c r="M6" s="1">
        <v>4</v>
      </c>
      <c r="N6" s="4" t="s">
        <v>16</v>
      </c>
    </row>
    <row r="7" spans="1:14" ht="15">
      <c r="A7" s="30"/>
      <c r="B7" s="30"/>
      <c r="C7" s="30"/>
      <c r="D7" s="30"/>
      <c r="E7" s="30"/>
      <c r="F7" s="30"/>
      <c r="G7" s="30"/>
      <c r="H7" s="30"/>
      <c r="M7" s="1">
        <v>2</v>
      </c>
      <c r="N7" s="4" t="s">
        <v>3</v>
      </c>
    </row>
    <row r="8" spans="13:14" ht="15">
      <c r="M8" s="1">
        <v>5</v>
      </c>
      <c r="N8" s="4" t="s">
        <v>23</v>
      </c>
    </row>
    <row r="9" spans="1:14" ht="15">
      <c r="A9" s="26" t="s">
        <v>7</v>
      </c>
      <c r="B9" s="26"/>
      <c r="C9" s="26"/>
      <c r="D9" s="8">
        <f>IF(A6=N4,1,IF(B6=N4,2,IF(C6=N4,3,IF(D6=N4,4,IF(E6=N4,5,IF(F6=N4,6,IF(G6=N4,7,IF(H6=N4,8,))))))))</f>
        <v>1</v>
      </c>
      <c r="E9" s="26" t="s">
        <v>8</v>
      </c>
      <c r="F9" s="26"/>
      <c r="G9" s="26"/>
      <c r="H9" s="8">
        <f>IF(A6=N7,1,IF(B6=N7,2,IF(C6=N7,3,IF(D6=N7,4,IF(E6=N7,5,IF(F6=N7,6,IF(G6=N7,7,IF(H6=N7,8,))))))))</f>
        <v>2</v>
      </c>
      <c r="M9" s="1">
        <v>0</v>
      </c>
      <c r="N9" s="4" t="s">
        <v>22</v>
      </c>
    </row>
    <row r="10" spans="1:14" ht="15">
      <c r="A10" s="26" t="s">
        <v>6</v>
      </c>
      <c r="B10" s="26"/>
      <c r="C10" s="26"/>
      <c r="D10" s="8">
        <f>IF(A6=N5,1,IF(B6=N5,2,IF(C6=N5,3,IF(D6=N5,4,IF(E6=N5,5,IF(F6=N5,6,IF(G6=N5,7,IF(H6=N5,8,))))))))</f>
        <v>3</v>
      </c>
      <c r="E10" s="26" t="s">
        <v>25</v>
      </c>
      <c r="F10" s="26"/>
      <c r="G10" s="26"/>
      <c r="H10" s="8">
        <f>IF(A6=N8,1,IF(B6=N8,2,IF(C6=N8,3,IF(D6=N8,4,IF(E6=N8,5,IF(F6=N8,6,IF(G6=N8,7,IF(H6=N8,8,))))))))</f>
        <v>4</v>
      </c>
      <c r="M10" s="1">
        <v>6</v>
      </c>
      <c r="N10" s="4" t="s">
        <v>21</v>
      </c>
    </row>
    <row r="11" spans="1:14" ht="15">
      <c r="A11" s="26" t="s">
        <v>24</v>
      </c>
      <c r="B11" s="26"/>
      <c r="C11" s="26"/>
      <c r="D11" s="8">
        <f>IF(A6=N6,1,IF(B6=N6,2,IF(C6=N6,3,IF(D6=N6,4,IF(E6=N6,5,IF(F6=N6,6,IF(G6=N6,7,IF(H6=N6,8,))))))))</f>
        <v>5</v>
      </c>
      <c r="E11" s="26" t="s">
        <v>26</v>
      </c>
      <c r="F11" s="26"/>
      <c r="G11" s="26"/>
      <c r="H11" s="8">
        <f>IF(A6=N9,1,IF(B6=N9,2,IF(C6=N9,3,IF(D6=N9,4,IF(E6=N9,5,IF(F6=N9,6,IF(G6=N9,7,IF(H6=N9,8,))))))))</f>
        <v>6</v>
      </c>
      <c r="M11" s="1">
        <v>7</v>
      </c>
      <c r="N11" s="4" t="s">
        <v>20</v>
      </c>
    </row>
    <row r="12" spans="1:8" ht="15">
      <c r="A12" s="26" t="s">
        <v>27</v>
      </c>
      <c r="B12" s="26"/>
      <c r="C12" s="26"/>
      <c r="D12" s="8">
        <f>IF(A6=N10,1,IF(B6=N10,2,IF(C6=N10,3,IF(D6=N10,4,IF(E6=N10,5,IF(F6=N10,6,IF(G6=N10,7,IF(H6=N10,8,))))))))</f>
        <v>7</v>
      </c>
      <c r="E12" s="26" t="s">
        <v>28</v>
      </c>
      <c r="F12" s="26"/>
      <c r="G12" s="26"/>
      <c r="H12" s="8">
        <f>IF(A6=N11,1,IF(B6=N11,2,IF(C6=N11,3,IF(D6=N11,4,IF(E6=N11,5,IF(F6=N11,6,IF(G6=N11,7,IF(H6=N11,8,))))))))</f>
        <v>8</v>
      </c>
    </row>
    <row r="13" spans="13:16" ht="15">
      <c r="M13" s="1">
        <v>3</v>
      </c>
      <c r="N13" t="s">
        <v>29</v>
      </c>
      <c r="O13" s="2">
        <v>1</v>
      </c>
      <c r="P13">
        <f>IF(D10=O13,0,ABS(D10-O13))</f>
        <v>2</v>
      </c>
    </row>
    <row r="14" spans="1:16" ht="15" customHeight="1">
      <c r="A14" s="27" t="s">
        <v>9</v>
      </c>
      <c r="B14" s="27"/>
      <c r="C14" s="27"/>
      <c r="D14" s="13">
        <f>ROUND((18-D10-D11)/(18-D9-H9),1)</f>
        <v>0.70</v>
      </c>
      <c r="M14" s="1">
        <v>4</v>
      </c>
      <c r="N14" t="s">
        <v>30</v>
      </c>
      <c r="O14" s="2">
        <v>2</v>
      </c>
      <c r="P14">
        <f>IF(D11=O14,0,ABS(D11-O14))</f>
        <v>3</v>
      </c>
    </row>
    <row r="15" spans="1:16" ht="15">
      <c r="A15" s="28" t="s">
        <v>15</v>
      </c>
      <c r="B15" s="28"/>
      <c r="C15" s="28"/>
      <c r="D15" s="28"/>
      <c r="E15" s="28"/>
      <c r="F15" s="28"/>
      <c r="G15" s="28"/>
      <c r="H15" s="28"/>
      <c r="M15" s="1">
        <v>2</v>
      </c>
      <c r="N15" t="s">
        <v>31</v>
      </c>
      <c r="O15" s="2">
        <v>3</v>
      </c>
      <c r="P15">
        <f>IF(H9=O15,0,ABS(H9-O15))</f>
        <v>1</v>
      </c>
    </row>
    <row r="16" spans="1:16" ht="15">
      <c r="A16" s="25" t="str">
        <f>IF(AND(D14&gt;=0,D14&lt;=0.5),N21,IF(AND(D14&gt;=0.51,D14&lt;=0.91),N22,IF(AND(D14&gt;=0.92,D14&lt;=1.9),N23,N24)))</f>
        <v>Компенсируемое состояние усталости. Самовосстановление оптимальной работоспособности происходит за счет периодического снижения активности. Необходима оптимизация рабочего ритма, режима труда и отдыха.</v>
      </c>
      <c r="B16" s="25"/>
      <c r="C16" s="25"/>
      <c r="D16" s="25"/>
      <c r="E16" s="25"/>
      <c r="F16" s="25"/>
      <c r="G16" s="25"/>
      <c r="H16" s="25"/>
      <c r="M16" s="1">
        <v>5</v>
      </c>
      <c r="N16" t="s">
        <v>17</v>
      </c>
      <c r="O16" s="2">
        <v>4</v>
      </c>
      <c r="P16">
        <f>IF(H10=O16,0,ABS(H10-O16))</f>
        <v>0</v>
      </c>
    </row>
    <row r="17" spans="1:16" ht="15">
      <c r="A17" s="25"/>
      <c r="B17" s="25"/>
      <c r="C17" s="25"/>
      <c r="D17" s="25"/>
      <c r="E17" s="25"/>
      <c r="F17" s="25"/>
      <c r="G17" s="25"/>
      <c r="H17" s="25"/>
      <c r="M17" s="1">
        <v>1</v>
      </c>
      <c r="N17" t="s">
        <v>32</v>
      </c>
      <c r="O17" s="2">
        <v>5</v>
      </c>
      <c r="P17">
        <f>IF(D9=O17,0,ABS(D9-O17))</f>
        <v>4</v>
      </c>
    </row>
    <row r="18" spans="1:16" ht="15">
      <c r="A18" s="25"/>
      <c r="B18" s="25"/>
      <c r="C18" s="25"/>
      <c r="D18" s="25"/>
      <c r="E18" s="25"/>
      <c r="F18" s="25"/>
      <c r="G18" s="25"/>
      <c r="H18" s="25"/>
      <c r="M18" s="1">
        <v>6</v>
      </c>
      <c r="N18" t="s">
        <v>19</v>
      </c>
      <c r="O18" s="2">
        <v>6</v>
      </c>
      <c r="P18">
        <f>IF(D12=O18,0,ABS(D12-O18))</f>
        <v>1</v>
      </c>
    </row>
    <row r="19" spans="1:16" ht="15">
      <c r="A19" s="25"/>
      <c r="B19" s="25"/>
      <c r="C19" s="25"/>
      <c r="D19" s="25"/>
      <c r="E19" s="25"/>
      <c r="F19" s="25"/>
      <c r="G19" s="25"/>
      <c r="H19" s="25"/>
      <c r="M19" s="1">
        <v>0</v>
      </c>
      <c r="N19" t="s">
        <v>18</v>
      </c>
      <c r="O19" s="2">
        <v>7</v>
      </c>
      <c r="P19">
        <f>IF(H11=O19,0,ABS(H11-O19))</f>
        <v>1</v>
      </c>
    </row>
    <row r="20" spans="13:16" ht="15">
      <c r="M20" s="1">
        <v>7</v>
      </c>
      <c r="N20" t="s">
        <v>33</v>
      </c>
      <c r="O20" s="2">
        <v>8</v>
      </c>
      <c r="P20">
        <f>IF(H12=O20,0,ABS(H12-O20))</f>
        <v>0</v>
      </c>
    </row>
    <row r="21" spans="1:14" ht="15.75">
      <c r="A21" s="29" t="s">
        <v>95</v>
      </c>
      <c r="B21" s="29"/>
      <c r="C21" s="29"/>
      <c r="D21" s="12">
        <f>SUM(P13:P20)</f>
        <v>12</v>
      </c>
      <c r="M21" t="s">
        <v>11</v>
      </c>
      <c r="N21" s="5" t="s">
        <v>10</v>
      </c>
    </row>
    <row r="22" spans="1:14" ht="15.75">
      <c r="A22" s="28" t="str">
        <f>A15</f>
        <v>Интерпретация:</v>
      </c>
      <c r="B22" s="28"/>
      <c r="C22" s="28"/>
      <c r="D22" s="28"/>
      <c r="E22" s="28"/>
      <c r="F22" s="28"/>
      <c r="G22" s="28"/>
      <c r="H22" s="28"/>
      <c r="M22" t="s">
        <v>12</v>
      </c>
      <c r="N22" s="5" t="s">
        <v>82</v>
      </c>
    </row>
    <row r="23" spans="1:14" ht="15.75">
      <c r="A23" s="25" t="str">
        <f>IF(AND(D21&gt;=0,D21&lt;10),N28,IF(AND(D21&gt;=10,D21&lt;=18),N27,IF(D21&gt;=20,N26,)))</f>
        <v xml:space="preserve">Эмоциональное состояние в норме. Ребенок может радоваться и печалиться, поводов для беспокойства нет. </v>
      </c>
      <c r="B23" s="25"/>
      <c r="C23" s="25"/>
      <c r="D23" s="25"/>
      <c r="E23" s="25"/>
      <c r="F23" s="25"/>
      <c r="G23" s="25"/>
      <c r="H23" s="25"/>
      <c r="M23" t="s">
        <v>13</v>
      </c>
      <c r="N23" s="5" t="s">
        <v>83</v>
      </c>
    </row>
    <row r="24" spans="1:14" ht="15.75">
      <c r="A24" s="25"/>
      <c r="B24" s="25"/>
      <c r="C24" s="25"/>
      <c r="D24" s="25"/>
      <c r="E24" s="25"/>
      <c r="F24" s="25"/>
      <c r="G24" s="25"/>
      <c r="H24" s="25"/>
      <c r="M24" t="s">
        <v>14</v>
      </c>
      <c r="N24" s="5" t="s">
        <v>84</v>
      </c>
    </row>
    <row r="25" spans="1:8" ht="15">
      <c r="A25" s="25"/>
      <c r="B25" s="25"/>
      <c r="C25" s="25"/>
      <c r="D25" s="25"/>
      <c r="E25" s="25"/>
      <c r="F25" s="25"/>
      <c r="G25" s="25"/>
      <c r="H25" s="25"/>
    </row>
    <row r="26" spans="1:14" ht="15">
      <c r="A26" s="25"/>
      <c r="B26" s="25"/>
      <c r="C26" s="25"/>
      <c r="D26" s="25"/>
      <c r="E26" s="25"/>
      <c r="F26" s="25"/>
      <c r="G26" s="25"/>
      <c r="H26" s="25"/>
      <c r="M26" s="7" t="s">
        <v>34</v>
      </c>
      <c r="N26" s="4" t="s">
        <v>38</v>
      </c>
    </row>
    <row r="27" spans="13:14" ht="15">
      <c r="M27" s="7" t="s">
        <v>35</v>
      </c>
      <c r="N27" s="4" t="s">
        <v>39</v>
      </c>
    </row>
    <row r="28" spans="13:14" ht="15">
      <c r="M28" s="7" t="s">
        <v>36</v>
      </c>
      <c r="N28" s="4" t="s">
        <v>37</v>
      </c>
    </row>
    <row r="29" spans="13:13" ht="15">
      <c r="M29" s="6"/>
    </row>
  </sheetData>
  <mergeCells count="24">
    <mergeCell ref="F6:F7"/>
    <mergeCell ref="G6:G7"/>
    <mergeCell ref="B2:H2"/>
    <mergeCell ref="H6:H7"/>
    <mergeCell ref="A4:H4"/>
    <mergeCell ref="A6:A7"/>
    <mergeCell ref="B6:B7"/>
    <mergeCell ref="C6:C7"/>
    <mergeCell ref="D6:D7"/>
    <mergeCell ref="E6:E7"/>
    <mergeCell ref="A23:H26"/>
    <mergeCell ref="E9:G9"/>
    <mergeCell ref="E10:G10"/>
    <mergeCell ref="E11:G11"/>
    <mergeCell ref="E12:G12"/>
    <mergeCell ref="A9:C9"/>
    <mergeCell ref="A10:C10"/>
    <mergeCell ref="A14:C14"/>
    <mergeCell ref="A16:H19"/>
    <mergeCell ref="A15:H15"/>
    <mergeCell ref="A11:C11"/>
    <mergeCell ref="A12:C12"/>
    <mergeCell ref="A22:H22"/>
    <mergeCell ref="A21:C21"/>
  </mergeCells>
  <conditionalFormatting sqref="A6:H6">
    <cfRule type="cellIs" priority="17" dxfId="44" operator="equal">
      <formula>$N$11</formula>
    </cfRule>
    <cfRule type="cellIs" priority="18" dxfId="43" operator="equal">
      <formula>$N$10</formula>
    </cfRule>
    <cfRule type="cellIs" priority="19" dxfId="42" operator="equal">
      <formula>$N$9</formula>
    </cfRule>
    <cfRule type="cellIs" priority="20" dxfId="41" operator="equal">
      <formula>$N$8</formula>
    </cfRule>
    <cfRule type="cellIs" priority="21" dxfId="40" operator="equal">
      <formula>$N$7</formula>
    </cfRule>
    <cfRule type="cellIs" priority="22" dxfId="39" operator="equal">
      <formula>$N$6</formula>
    </cfRule>
    <cfRule type="cellIs" priority="23" dxfId="38" operator="equal">
      <formula>$N$5</formula>
    </cfRule>
    <cfRule type="cellIs" priority="24" dxfId="37" operator="equal">
      <formula>$N$4</formula>
    </cfRule>
  </conditionalFormatting>
  <dataValidations count="1">
    <dataValidation type="list" allowBlank="1" showInputMessage="1" showErrorMessage="1" sqref="A6:H6">
      <formula1>$N$4:$N$11</formula1>
    </dataValidation>
  </dataValidation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2:S38"/>
  <sheetViews>
    <sheetView workbookViewId="0" topLeftCell="A1">
      <selection pane="topLeft" activeCell="J5" sqref="J5:J6"/>
    </sheetView>
  </sheetViews>
  <sheetFormatPr defaultRowHeight="15"/>
  <cols>
    <col min="1" max="10" width="10.714285714285714" customWidth="1"/>
    <col min="13" max="13" width="9.571428571428571" hidden="1" customWidth="1"/>
    <col min="14" max="19" width="9.142857142857142" hidden="1" customWidth="1"/>
  </cols>
  <sheetData>
    <row r="2" spans="1:10" ht="15">
      <c r="A2" s="33" t="s">
        <v>50</v>
      </c>
      <c r="B2" s="33"/>
      <c r="C2" s="33"/>
      <c r="D2" s="33"/>
      <c r="E2" s="33"/>
      <c r="F2" s="33"/>
      <c r="G2" s="33"/>
      <c r="H2" s="33"/>
      <c r="I2" s="33"/>
      <c r="J2" s="33"/>
    </row>
    <row r="3" spans="1:10" ht="15">
      <c r="A3" s="9" t="s">
        <v>40</v>
      </c>
      <c r="B3" s="9" t="s">
        <v>41</v>
      </c>
      <c r="C3" s="9" t="s">
        <v>42</v>
      </c>
      <c r="D3" s="9" t="s">
        <v>43</v>
      </c>
      <c r="E3" s="9" t="s">
        <v>44</v>
      </c>
      <c r="F3" s="9" t="s">
        <v>45</v>
      </c>
      <c r="G3" s="9" t="s">
        <v>46</v>
      </c>
      <c r="H3" s="9" t="s">
        <v>47</v>
      </c>
      <c r="I3" s="9" t="s">
        <v>48</v>
      </c>
      <c r="J3" s="9" t="s">
        <v>49</v>
      </c>
    </row>
    <row r="4" spans="1:10" ht="15">
      <c r="A4" s="3">
        <v>1</v>
      </c>
      <c r="B4" s="3">
        <v>2</v>
      </c>
      <c r="C4" s="3">
        <v>3</v>
      </c>
      <c r="D4" s="3">
        <v>4</v>
      </c>
      <c r="E4" s="3">
        <v>5</v>
      </c>
      <c r="F4" s="3">
        <v>6</v>
      </c>
      <c r="G4" s="3">
        <v>7</v>
      </c>
      <c r="H4" s="3">
        <v>8</v>
      </c>
      <c r="I4" s="3">
        <v>9</v>
      </c>
      <c r="J4" s="3">
        <v>10</v>
      </c>
    </row>
    <row r="5" spans="1:10" ht="15">
      <c r="A5" s="30" t="s">
        <v>1</v>
      </c>
      <c r="B5" s="30" t="s">
        <v>16</v>
      </c>
      <c r="C5" s="30" t="s">
        <v>2</v>
      </c>
      <c r="D5" s="30" t="s">
        <v>23</v>
      </c>
      <c r="E5" s="30" t="s">
        <v>3</v>
      </c>
      <c r="F5" s="30" t="s">
        <v>22</v>
      </c>
      <c r="G5" s="30" t="s">
        <v>2</v>
      </c>
      <c r="H5" s="30" t="s">
        <v>20</v>
      </c>
      <c r="I5" s="30" t="s">
        <v>23</v>
      </c>
      <c r="J5" s="30" t="s">
        <v>2</v>
      </c>
    </row>
    <row r="6" spans="1:10" ht="15">
      <c r="A6" s="30"/>
      <c r="B6" s="30"/>
      <c r="C6" s="30"/>
      <c r="D6" s="30"/>
      <c r="E6" s="30"/>
      <c r="F6" s="30"/>
      <c r="G6" s="30"/>
      <c r="H6" s="30"/>
      <c r="I6" s="30"/>
      <c r="J6" s="30"/>
    </row>
    <row r="7" spans="13:19" ht="15">
      <c r="M7" s="1">
        <v>1</v>
      </c>
      <c r="N7" s="4" t="s">
        <v>2</v>
      </c>
      <c r="Q7" t="s">
        <v>64</v>
      </c>
      <c r="R7" t="s">
        <v>63</v>
      </c>
      <c r="S7" t="s">
        <v>65</v>
      </c>
    </row>
    <row r="8" spans="1:19" ht="15">
      <c r="A8" s="33" t="s">
        <v>62</v>
      </c>
      <c r="B8" s="33"/>
      <c r="C8" s="33"/>
      <c r="D8" s="33"/>
      <c r="E8" s="33"/>
      <c r="F8" s="33"/>
      <c r="G8" s="33"/>
      <c r="H8" s="33"/>
      <c r="I8" s="33"/>
      <c r="J8" s="33"/>
      <c r="M8" s="1">
        <v>3</v>
      </c>
      <c r="N8" s="4" t="s">
        <v>1</v>
      </c>
      <c r="Q8" t="s">
        <v>66</v>
      </c>
      <c r="R8" t="s">
        <v>67</v>
      </c>
      <c r="S8" t="s">
        <v>68</v>
      </c>
    </row>
    <row r="9" spans="1:19" ht="15.75">
      <c r="A9" s="34" t="s">
        <v>63</v>
      </c>
      <c r="B9" s="34"/>
      <c r="C9" s="34"/>
      <c r="D9" s="34"/>
      <c r="E9" s="34"/>
      <c r="F9" s="34"/>
      <c r="G9" s="34"/>
      <c r="H9" s="34"/>
      <c r="I9" s="34"/>
      <c r="J9" s="34"/>
      <c r="M9" s="1">
        <v>4</v>
      </c>
      <c r="N9" s="4" t="s">
        <v>16</v>
      </c>
      <c r="Q9" t="s">
        <v>69</v>
      </c>
      <c r="R9" t="s">
        <v>70</v>
      </c>
      <c r="S9" t="s">
        <v>71</v>
      </c>
    </row>
    <row r="10" spans="1:19" ht="15" customHeight="1">
      <c r="A10" s="35" t="str">
        <f>IF(OR(A5=N13,A5=N14,B5=N7,B5=N8,B5=N9,B5=N10,B5=N11,B5=N12),S7,"Нарушений нет")</f>
        <v>Нарушения в этом блоке свидетельствуют о том, что ребенок не чувствует себя достаточно любимым, принятым. Родители не достаточно проявляют свою любовь (объятия, поцелуи, поддержка, похвала, праздник от общения, который ребенок должен почувствовать кожей). Например, если родители, уставшие, раздраженные после работы срывают свое раздражение на ребенке, и он считает, что его не любят.</v>
      </c>
      <c r="B10" s="35"/>
      <c r="C10" s="35"/>
      <c r="D10" s="35"/>
      <c r="E10" s="35"/>
      <c r="F10" s="35"/>
      <c r="G10" s="35"/>
      <c r="H10" s="35"/>
      <c r="I10" s="35"/>
      <c r="J10" s="35"/>
      <c r="M10" s="1">
        <v>2</v>
      </c>
      <c r="N10" s="4" t="s">
        <v>3</v>
      </c>
      <c r="Q10" t="s">
        <v>72</v>
      </c>
      <c r="R10" t="s">
        <v>73</v>
      </c>
      <c r="S10" t="s">
        <v>74</v>
      </c>
    </row>
    <row r="11" spans="1:19" ht="15" customHeight="1">
      <c r="A11" s="35"/>
      <c r="B11" s="35"/>
      <c r="C11" s="35"/>
      <c r="D11" s="35"/>
      <c r="E11" s="35"/>
      <c r="F11" s="35"/>
      <c r="G11" s="35"/>
      <c r="H11" s="35"/>
      <c r="I11" s="35"/>
      <c r="J11" s="35"/>
      <c r="M11" s="1">
        <v>5</v>
      </c>
      <c r="N11" s="4" t="s">
        <v>23</v>
      </c>
      <c r="Q11" t="s">
        <v>75</v>
      </c>
      <c r="R11" t="s">
        <v>76</v>
      </c>
      <c r="S11" t="s">
        <v>77</v>
      </c>
    </row>
    <row r="12" spans="1:14" ht="15">
      <c r="A12" s="35"/>
      <c r="B12" s="35"/>
      <c r="C12" s="35"/>
      <c r="D12" s="35"/>
      <c r="E12" s="35"/>
      <c r="F12" s="35"/>
      <c r="G12" s="35"/>
      <c r="H12" s="35"/>
      <c r="I12" s="35"/>
      <c r="J12" s="35"/>
      <c r="M12" s="1">
        <v>0</v>
      </c>
      <c r="N12" s="4" t="s">
        <v>22</v>
      </c>
    </row>
    <row r="13" spans="1:14" ht="15">
      <c r="A13" s="35"/>
      <c r="B13" s="35"/>
      <c r="C13" s="35"/>
      <c r="D13" s="35"/>
      <c r="E13" s="35"/>
      <c r="F13" s="35"/>
      <c r="G13" s="35"/>
      <c r="H13" s="35"/>
      <c r="I13" s="35"/>
      <c r="J13" s="35"/>
      <c r="M13" s="1">
        <v>6</v>
      </c>
      <c r="N13" s="4" t="s">
        <v>21</v>
      </c>
    </row>
    <row r="14" spans="1:14" ht="15">
      <c r="A14" s="35"/>
      <c r="B14" s="35"/>
      <c r="C14" s="35"/>
      <c r="D14" s="35"/>
      <c r="E14" s="35"/>
      <c r="F14" s="35"/>
      <c r="G14" s="35"/>
      <c r="H14" s="35"/>
      <c r="I14" s="35"/>
      <c r="J14" s="35"/>
      <c r="M14" s="1">
        <v>7</v>
      </c>
      <c r="N14" s="4" t="s">
        <v>20</v>
      </c>
    </row>
    <row r="15" spans="1:10" ht="15.75">
      <c r="A15" s="34" t="str">
        <f>R8</f>
        <v>Справедливость - Обида</v>
      </c>
      <c r="B15" s="34"/>
      <c r="C15" s="34"/>
      <c r="D15" s="34"/>
      <c r="E15" s="34"/>
      <c r="F15" s="34"/>
      <c r="G15" s="34"/>
      <c r="H15" s="34"/>
      <c r="I15" s="34"/>
      <c r="J15" s="34"/>
    </row>
    <row r="16" spans="1:15" ht="15" customHeight="1">
      <c r="A16" s="35" t="str">
        <f>IF(OR(C5=N13,C5=N14,D5=N7,D5=N8,D5=N9,D5=N10,D5=N11,D5=N12),S8,"Нарушений нет")</f>
        <v>Часто ребенок чувствует обиду за запрет родителей или наказание за проступок. Необходимо объяснить так, чтобы ребенок понял справедливость наказания или запрета. Если родители что-то не разрешают, а ребенок очень этого хочет, и, поэтому, не соглашается со справедливостью наказания, то нужно предложить альтернативу запрету или предложить сделать это вместе.</v>
      </c>
      <c r="B16" s="35"/>
      <c r="C16" s="35"/>
      <c r="D16" s="35"/>
      <c r="E16" s="35"/>
      <c r="F16" s="35"/>
      <c r="G16" s="35"/>
      <c r="H16" s="35"/>
      <c r="I16" s="35"/>
      <c r="J16" s="35"/>
      <c r="M16" s="1">
        <v>3</v>
      </c>
      <c r="N16" t="s">
        <v>29</v>
      </c>
      <c r="O16" s="2">
        <v>1</v>
      </c>
    </row>
    <row r="17" spans="1:15" ht="15">
      <c r="A17" s="35"/>
      <c r="B17" s="35"/>
      <c r="C17" s="35"/>
      <c r="D17" s="35"/>
      <c r="E17" s="35"/>
      <c r="F17" s="35"/>
      <c r="G17" s="35"/>
      <c r="H17" s="35"/>
      <c r="I17" s="35"/>
      <c r="J17" s="35"/>
      <c r="M17" s="1">
        <v>4</v>
      </c>
      <c r="N17" t="s">
        <v>30</v>
      </c>
      <c r="O17" s="2">
        <v>2</v>
      </c>
    </row>
    <row r="18" spans="1:15" ht="15" customHeight="1">
      <c r="A18" s="35"/>
      <c r="B18" s="35"/>
      <c r="C18" s="35"/>
      <c r="D18" s="35"/>
      <c r="E18" s="35"/>
      <c r="F18" s="35"/>
      <c r="G18" s="35"/>
      <c r="H18" s="35"/>
      <c r="I18" s="35"/>
      <c r="J18" s="35"/>
      <c r="M18" s="1">
        <v>2</v>
      </c>
      <c r="N18" t="s">
        <v>31</v>
      </c>
      <c r="O18" s="2">
        <v>3</v>
      </c>
    </row>
    <row r="19" spans="1:15" ht="15">
      <c r="A19" s="35"/>
      <c r="B19" s="35"/>
      <c r="C19" s="35"/>
      <c r="D19" s="35"/>
      <c r="E19" s="35"/>
      <c r="F19" s="35"/>
      <c r="G19" s="35"/>
      <c r="H19" s="35"/>
      <c r="I19" s="35"/>
      <c r="J19" s="35"/>
      <c r="M19" s="1">
        <v>5</v>
      </c>
      <c r="N19" t="s">
        <v>17</v>
      </c>
      <c r="O19" s="2">
        <v>4</v>
      </c>
    </row>
    <row r="20" spans="1:15" ht="15">
      <c r="A20" s="35"/>
      <c r="B20" s="35"/>
      <c r="C20" s="35"/>
      <c r="D20" s="35"/>
      <c r="E20" s="35"/>
      <c r="F20" s="35"/>
      <c r="G20" s="35"/>
      <c r="H20" s="35"/>
      <c r="I20" s="35"/>
      <c r="J20" s="35"/>
      <c r="M20" s="1">
        <v>1</v>
      </c>
      <c r="N20" t="s">
        <v>32</v>
      </c>
      <c r="O20" s="2">
        <v>5</v>
      </c>
    </row>
    <row r="21" spans="1:15" ht="15.75">
      <c r="A21" s="34" t="str">
        <f>R9</f>
        <v>Дружба - Ссора</v>
      </c>
      <c r="B21" s="34"/>
      <c r="C21" s="34"/>
      <c r="D21" s="34"/>
      <c r="E21" s="34"/>
      <c r="F21" s="34"/>
      <c r="G21" s="34"/>
      <c r="H21" s="34"/>
      <c r="I21" s="34"/>
      <c r="J21" s="34"/>
      <c r="M21" s="1">
        <v>6</v>
      </c>
      <c r="N21" t="s">
        <v>19</v>
      </c>
      <c r="O21" s="2">
        <v>6</v>
      </c>
    </row>
    <row r="22" spans="1:15" ht="15">
      <c r="A22" s="35" t="str">
        <f>IF(OR(E5=N13,E5=N14,F5=N7,F5=N8,F5=N9,F5=N10,F5=N11,F5=N12),S9,"Нарушений нет")</f>
        <v>Нарушение в этом блоке свидетельствует о том, что родители не умеют «отдаться» ребенку. Телевидение не должно заменять живое общение, необходимо ежедневно играть с ребенком и выделять время, которое принадлежит только ему. Учить взаимодействовать с другими сверстниками, учить дружить, т.е. понимать другого, делиться. Научить этому можно только собственным примером в общении с ребенком.</v>
      </c>
      <c r="B22" s="35"/>
      <c r="C22" s="35"/>
      <c r="D22" s="35"/>
      <c r="E22" s="35"/>
      <c r="F22" s="35"/>
      <c r="G22" s="35"/>
      <c r="H22" s="35"/>
      <c r="I22" s="35"/>
      <c r="J22" s="35"/>
      <c r="M22" s="1">
        <v>0</v>
      </c>
      <c r="N22" t="s">
        <v>18</v>
      </c>
      <c r="O22" s="2">
        <v>7</v>
      </c>
    </row>
    <row r="23" spans="1:15" ht="15">
      <c r="A23" s="35"/>
      <c r="B23" s="35"/>
      <c r="C23" s="35"/>
      <c r="D23" s="35"/>
      <c r="E23" s="35"/>
      <c r="F23" s="35"/>
      <c r="G23" s="35"/>
      <c r="H23" s="35"/>
      <c r="I23" s="35"/>
      <c r="J23" s="35"/>
      <c r="M23" s="1">
        <v>7</v>
      </c>
      <c r="N23" t="s">
        <v>33</v>
      </c>
      <c r="O23" s="2">
        <v>8</v>
      </c>
    </row>
    <row r="24" spans="1:10" ht="15">
      <c r="A24" s="35"/>
      <c r="B24" s="35"/>
      <c r="C24" s="35"/>
      <c r="D24" s="35"/>
      <c r="E24" s="35"/>
      <c r="F24" s="35"/>
      <c r="G24" s="35"/>
      <c r="H24" s="35"/>
      <c r="I24" s="35"/>
      <c r="J24" s="35"/>
    </row>
    <row r="25" spans="1:10" ht="15">
      <c r="A25" s="35"/>
      <c r="B25" s="35"/>
      <c r="C25" s="35"/>
      <c r="D25" s="35"/>
      <c r="E25" s="35"/>
      <c r="F25" s="35"/>
      <c r="G25" s="35"/>
      <c r="H25" s="35"/>
      <c r="I25" s="35"/>
      <c r="J25" s="35"/>
    </row>
    <row r="26" spans="1:10" ht="15">
      <c r="A26" s="35"/>
      <c r="B26" s="35"/>
      <c r="C26" s="35"/>
      <c r="D26" s="35"/>
      <c r="E26" s="35"/>
      <c r="F26" s="35"/>
      <c r="G26" s="35"/>
      <c r="H26" s="35"/>
      <c r="I26" s="35"/>
      <c r="J26" s="35"/>
    </row>
    <row r="27" spans="1:10" ht="15.75">
      <c r="A27" s="34" t="str">
        <f>R10</f>
        <v>Доброта - Злоба</v>
      </c>
      <c r="B27" s="34"/>
      <c r="C27" s="34"/>
      <c r="D27" s="34"/>
      <c r="E27" s="34"/>
      <c r="F27" s="34"/>
      <c r="G27" s="34"/>
      <c r="H27" s="34"/>
      <c r="I27" s="34"/>
      <c r="J27" s="34"/>
    </row>
    <row r="28" spans="1:10" ht="15">
      <c r="A28" s="35" t="str">
        <f>IF(OR(G5=N13,G5=N14,H5=N7,H5=N8,H5=N9,H5=N10,H5=N11,H5=N12),S10,"Нарушений нет")</f>
        <v>Нарушений нет</v>
      </c>
      <c r="B28" s="35"/>
      <c r="C28" s="35"/>
      <c r="D28" s="35"/>
      <c r="E28" s="35"/>
      <c r="F28" s="35"/>
      <c r="G28" s="35"/>
      <c r="H28" s="35"/>
      <c r="I28" s="35"/>
      <c r="J28" s="35"/>
    </row>
    <row r="29" spans="1:10" ht="15">
      <c r="A29" s="35"/>
      <c r="B29" s="35"/>
      <c r="C29" s="35"/>
      <c r="D29" s="35"/>
      <c r="E29" s="35"/>
      <c r="F29" s="35"/>
      <c r="G29" s="35"/>
      <c r="H29" s="35"/>
      <c r="I29" s="35"/>
      <c r="J29" s="35"/>
    </row>
    <row r="30" spans="1:10" ht="15">
      <c r="A30" s="35"/>
      <c r="B30" s="35"/>
      <c r="C30" s="35"/>
      <c r="D30" s="35"/>
      <c r="E30" s="35"/>
      <c r="F30" s="35"/>
      <c r="G30" s="35"/>
      <c r="H30" s="35"/>
      <c r="I30" s="35"/>
      <c r="J30" s="35"/>
    </row>
    <row r="31" spans="1:10" ht="15">
      <c r="A31" s="35"/>
      <c r="B31" s="35"/>
      <c r="C31" s="35"/>
      <c r="D31" s="35"/>
      <c r="E31" s="35"/>
      <c r="F31" s="35"/>
      <c r="G31" s="35"/>
      <c r="H31" s="35"/>
      <c r="I31" s="35"/>
      <c r="J31" s="35"/>
    </row>
    <row r="32" spans="1:10" ht="15">
      <c r="A32" s="35"/>
      <c r="B32" s="35"/>
      <c r="C32" s="35"/>
      <c r="D32" s="35"/>
      <c r="E32" s="35"/>
      <c r="F32" s="35"/>
      <c r="G32" s="35"/>
      <c r="H32" s="35"/>
      <c r="I32" s="35"/>
      <c r="J32" s="35"/>
    </row>
    <row r="33" spans="1:10" ht="15.75">
      <c r="A33" s="34" t="str">
        <f>R11</f>
        <v>Скука - Восхищение</v>
      </c>
      <c r="B33" s="34"/>
      <c r="C33" s="34"/>
      <c r="D33" s="34"/>
      <c r="E33" s="34"/>
      <c r="F33" s="34"/>
      <c r="G33" s="34"/>
      <c r="H33" s="34"/>
      <c r="I33" s="34"/>
      <c r="J33" s="34"/>
    </row>
    <row r="34" spans="1:10" ht="15">
      <c r="A34" s="35" t="str">
        <f>IF(OR(I5=N13,I5=N14,J5=N7,J5=N8,J5=N9,J5=N10,J5=N11,J5=N12),S11,"Нарушений нет")</f>
        <v>Скука – монотонное состояние, которое ребенок трудно переносит, необходимо научить ребенка радоваться жизни. Это возможно только через эмоциональное заражение от родителей. Ребенок должен испытывать радость от познания чего–то нового. Нарушения в этом блоке могут привести к формированию злорадства, т.е. злоба может вызывать азартное возбуждение, приносящее эмоциональное удовлетворение. Этого нельзя допускать.</v>
      </c>
      <c r="B34" s="35"/>
      <c r="C34" s="35"/>
      <c r="D34" s="35"/>
      <c r="E34" s="35"/>
      <c r="F34" s="35"/>
      <c r="G34" s="35"/>
      <c r="H34" s="35"/>
      <c r="I34" s="35"/>
      <c r="J34" s="35"/>
    </row>
    <row r="35" spans="1:10" ht="15">
      <c r="A35" s="35"/>
      <c r="B35" s="35"/>
      <c r="C35" s="35"/>
      <c r="D35" s="35"/>
      <c r="E35" s="35"/>
      <c r="F35" s="35"/>
      <c r="G35" s="35"/>
      <c r="H35" s="35"/>
      <c r="I35" s="35"/>
      <c r="J35" s="35"/>
    </row>
    <row r="36" spans="1:10" ht="15">
      <c r="A36" s="35"/>
      <c r="B36" s="35"/>
      <c r="C36" s="35"/>
      <c r="D36" s="35"/>
      <c r="E36" s="35"/>
      <c r="F36" s="35"/>
      <c r="G36" s="35"/>
      <c r="H36" s="35"/>
      <c r="I36" s="35"/>
      <c r="J36" s="35"/>
    </row>
    <row r="37" spans="1:10" ht="15">
      <c r="A37" s="35"/>
      <c r="B37" s="35"/>
      <c r="C37" s="35"/>
      <c r="D37" s="35"/>
      <c r="E37" s="35"/>
      <c r="F37" s="35"/>
      <c r="G37" s="35"/>
      <c r="H37" s="35"/>
      <c r="I37" s="35"/>
      <c r="J37" s="35"/>
    </row>
    <row r="38" spans="1:10" ht="15">
      <c r="A38" s="35"/>
      <c r="B38" s="35"/>
      <c r="C38" s="35"/>
      <c r="D38" s="35"/>
      <c r="E38" s="35"/>
      <c r="F38" s="35"/>
      <c r="G38" s="35"/>
      <c r="H38" s="35"/>
      <c r="I38" s="35"/>
      <c r="J38" s="35"/>
    </row>
  </sheetData>
  <mergeCells count="22">
    <mergeCell ref="A28:J32"/>
    <mergeCell ref="A33:J33"/>
    <mergeCell ref="A34:J38"/>
    <mergeCell ref="A15:J15"/>
    <mergeCell ref="A16:J20"/>
    <mergeCell ref="A21:J21"/>
    <mergeCell ref="A22:J26"/>
    <mergeCell ref="A27:J27"/>
    <mergeCell ref="A8:J8"/>
    <mergeCell ref="A9:J9"/>
    <mergeCell ref="A10:J14"/>
    <mergeCell ref="A2:J2"/>
    <mergeCell ref="I5:I6"/>
    <mergeCell ref="J5:J6"/>
    <mergeCell ref="G5:G6"/>
    <mergeCell ref="H5:H6"/>
    <mergeCell ref="F5:F6"/>
    <mergeCell ref="A5:A6"/>
    <mergeCell ref="B5:B6"/>
    <mergeCell ref="C5:C6"/>
    <mergeCell ref="D5:D6"/>
    <mergeCell ref="E5:E6"/>
  </mergeCells>
  <conditionalFormatting sqref="A5:J5">
    <cfRule type="cellIs" priority="41" dxfId="44" operator="equal">
      <formula>$N$14</formula>
    </cfRule>
    <cfRule type="cellIs" priority="42" dxfId="43" operator="equal">
      <formula>$N$13</formula>
    </cfRule>
    <cfRule type="cellIs" priority="43" dxfId="42" operator="equal">
      <formula>$N$12</formula>
    </cfRule>
    <cfRule type="cellIs" priority="44" dxfId="41" operator="equal">
      <formula>$N$11</formula>
    </cfRule>
    <cfRule type="cellIs" priority="45" dxfId="40" operator="equal">
      <formula>$N$10</formula>
    </cfRule>
    <cfRule type="cellIs" priority="46" dxfId="39" operator="equal">
      <formula>$N$9</formula>
    </cfRule>
    <cfRule type="cellIs" priority="47" dxfId="38" operator="equal">
      <formula>$N$8</formula>
    </cfRule>
    <cfRule type="cellIs" priority="48" dxfId="37" operator="equal">
      <formula>$N$7</formula>
    </cfRule>
  </conditionalFormatting>
  <dataValidations count="1">
    <dataValidation type="list" allowBlank="1" showInputMessage="1" showErrorMessage="1" sqref="A5:J5">
      <formula1>$N$7:$N$14</formula1>
    </dataValidation>
  </dataValidation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O34"/>
  <sheetViews>
    <sheetView workbookViewId="0" topLeftCell="A7">
      <selection pane="topLeft" activeCell="J15" sqref="J15:J16"/>
    </sheetView>
  </sheetViews>
  <sheetFormatPr defaultRowHeight="15"/>
  <cols>
    <col min="1" max="10" width="10.714285714285714" customWidth="1"/>
    <col min="13" max="13" width="9.571428571428571" hidden="1" customWidth="1"/>
    <col min="14" max="15" width="9.142857142857142" hidden="1" customWidth="1"/>
    <col min="16" max="16" width="9.142857142857142" customWidth="1"/>
  </cols>
  <sheetData>
    <row r="1" spans="1:10" ht="15" hidden="1">
      <c r="A1" s="33" t="s">
        <v>50</v>
      </c>
      <c r="B1" s="33"/>
      <c r="C1" s="33"/>
      <c r="D1" s="33"/>
      <c r="E1" s="33"/>
      <c r="F1" s="33"/>
      <c r="G1" s="33"/>
      <c r="H1" s="33"/>
      <c r="I1" s="33"/>
      <c r="J1" s="33"/>
    </row>
    <row r="2" spans="1:10" ht="15" hidden="1">
      <c r="A2" s="9" t="s">
        <v>40</v>
      </c>
      <c r="B2" s="9" t="s">
        <v>41</v>
      </c>
      <c r="C2" s="9" t="s">
        <v>42</v>
      </c>
      <c r="D2" s="9" t="s">
        <v>43</v>
      </c>
      <c r="E2" s="9" t="s">
        <v>44</v>
      </c>
      <c r="F2" s="9" t="s">
        <v>45</v>
      </c>
      <c r="G2" s="9" t="s">
        <v>46</v>
      </c>
      <c r="H2" s="9" t="s">
        <v>47</v>
      </c>
      <c r="I2" s="9" t="s">
        <v>48</v>
      </c>
      <c r="J2" s="9" t="s">
        <v>49</v>
      </c>
    </row>
    <row r="3" spans="1:10" ht="15" hidden="1">
      <c r="A3" s="11">
        <v>1</v>
      </c>
      <c r="B3" s="11">
        <v>2</v>
      </c>
      <c r="C3" s="11">
        <v>3</v>
      </c>
      <c r="D3" s="11">
        <v>4</v>
      </c>
      <c r="E3" s="11">
        <v>5</v>
      </c>
      <c r="F3" s="11">
        <v>6</v>
      </c>
      <c r="G3" s="11">
        <v>7</v>
      </c>
      <c r="H3" s="11">
        <v>8</v>
      </c>
      <c r="I3" s="11">
        <v>9</v>
      </c>
      <c r="J3" s="11">
        <v>10</v>
      </c>
    </row>
    <row r="4" spans="1:10" ht="15" hidden="1">
      <c r="A4" s="30" t="str">
        <f>'Задание 2'!A5</f>
        <v>Красный</v>
      </c>
      <c r="B4" s="30" t="str">
        <f>'Задание 2'!B5</f>
        <v>Желтый</v>
      </c>
      <c r="C4" s="30" t="str">
        <f>'Задание 2'!C5</f>
        <v>Синий</v>
      </c>
      <c r="D4" s="30" t="str">
        <f>'Задание 2'!D5</f>
        <v>Фиолетовый</v>
      </c>
      <c r="E4" s="30" t="str">
        <f>'Задание 2'!E5</f>
        <v>Зеленый</v>
      </c>
      <c r="F4" s="30" t="str">
        <f>'Задание 2'!F5</f>
        <v>Серый</v>
      </c>
      <c r="G4" s="30" t="str">
        <f>'Задание 2'!G5</f>
        <v>Синий</v>
      </c>
      <c r="H4" s="30" t="str">
        <f>'Задание 2'!H5</f>
        <v>Черный</v>
      </c>
      <c r="I4" s="30" t="str">
        <f>'Задание 2'!I5</f>
        <v>Фиолетовый</v>
      </c>
      <c r="J4" s="30" t="str">
        <f>'Задание 2'!J5</f>
        <v>Синий</v>
      </c>
    </row>
    <row r="5" spans="1:10" ht="15" hidden="1">
      <c r="A5" s="30"/>
      <c r="B5" s="30"/>
      <c r="C5" s="30"/>
      <c r="D5" s="30"/>
      <c r="E5" s="30"/>
      <c r="F5" s="30"/>
      <c r="G5" s="30"/>
      <c r="H5" s="30"/>
      <c r="I5" s="30"/>
      <c r="J5" s="30"/>
    </row>
    <row r="6" ht="15" hidden="1"/>
    <row r="8" spans="1:10" ht="15">
      <c r="A8" s="33" t="s">
        <v>51</v>
      </c>
      <c r="B8" s="33"/>
      <c r="C8" s="33"/>
      <c r="D8" s="33"/>
      <c r="E8" s="33"/>
      <c r="F8" s="33"/>
      <c r="G8" s="33"/>
      <c r="H8" s="33"/>
      <c r="I8" s="33"/>
      <c r="J8" s="33"/>
    </row>
    <row r="9" spans="1:10" ht="15">
      <c r="A9" s="37" t="s">
        <v>52</v>
      </c>
      <c r="B9" s="37" t="s">
        <v>53</v>
      </c>
      <c r="C9" s="37" t="s">
        <v>54</v>
      </c>
      <c r="D9" s="37" t="s">
        <v>55</v>
      </c>
      <c r="E9" s="37" t="s">
        <v>56</v>
      </c>
      <c r="F9" s="37" t="s">
        <v>57</v>
      </c>
      <c r="G9" s="39" t="s">
        <v>58</v>
      </c>
      <c r="H9" s="37" t="s">
        <v>59</v>
      </c>
      <c r="I9" s="37" t="s">
        <v>60</v>
      </c>
      <c r="J9" s="37" t="s">
        <v>61</v>
      </c>
    </row>
    <row r="10" spans="1:10" ht="15">
      <c r="A10" s="37"/>
      <c r="B10" s="37"/>
      <c r="C10" s="37"/>
      <c r="D10" s="37"/>
      <c r="E10" s="37"/>
      <c r="F10" s="37"/>
      <c r="G10" s="39"/>
      <c r="H10" s="37"/>
      <c r="I10" s="37"/>
      <c r="J10" s="37"/>
    </row>
    <row r="11" spans="1:10" ht="15">
      <c r="A11" s="37"/>
      <c r="B11" s="37"/>
      <c r="C11" s="37"/>
      <c r="D11" s="37"/>
      <c r="E11" s="37"/>
      <c r="F11" s="37"/>
      <c r="G11" s="39"/>
      <c r="H11" s="37"/>
      <c r="I11" s="37"/>
      <c r="J11" s="37"/>
    </row>
    <row r="12" spans="1:10" ht="15">
      <c r="A12" s="37"/>
      <c r="B12" s="37"/>
      <c r="C12" s="37"/>
      <c r="D12" s="37"/>
      <c r="E12" s="37"/>
      <c r="F12" s="37"/>
      <c r="G12" s="39"/>
      <c r="H12" s="37"/>
      <c r="I12" s="37"/>
      <c r="J12" s="37"/>
    </row>
    <row r="13" spans="1:14" ht="15">
      <c r="A13" s="37"/>
      <c r="B13" s="37"/>
      <c r="C13" s="37"/>
      <c r="D13" s="37"/>
      <c r="E13" s="37"/>
      <c r="F13" s="37"/>
      <c r="G13" s="39"/>
      <c r="H13" s="37"/>
      <c r="I13" s="37"/>
      <c r="J13" s="37"/>
      <c r="M13" s="1">
        <v>1</v>
      </c>
      <c r="N13" s="4" t="s">
        <v>2</v>
      </c>
    </row>
    <row r="14" spans="1:14" ht="15">
      <c r="A14" s="10">
        <v>1</v>
      </c>
      <c r="B14" s="10">
        <v>2</v>
      </c>
      <c r="C14" s="10">
        <v>3</v>
      </c>
      <c r="D14" s="10">
        <v>4</v>
      </c>
      <c r="E14" s="10">
        <v>5</v>
      </c>
      <c r="F14" s="10">
        <v>6</v>
      </c>
      <c r="G14" s="10">
        <v>7</v>
      </c>
      <c r="H14" s="10">
        <v>8</v>
      </c>
      <c r="I14" s="10">
        <v>9</v>
      </c>
      <c r="J14" s="10">
        <v>10</v>
      </c>
      <c r="M14" s="1">
        <v>3</v>
      </c>
      <c r="N14" s="4" t="s">
        <v>1</v>
      </c>
    </row>
    <row r="15" spans="1:14" ht="15">
      <c r="A15" s="30" t="s">
        <v>2</v>
      </c>
      <c r="B15" s="30" t="s">
        <v>3</v>
      </c>
      <c r="C15" s="30" t="s">
        <v>1</v>
      </c>
      <c r="D15" s="30" t="s">
        <v>22</v>
      </c>
      <c r="E15" s="30" t="s">
        <v>3</v>
      </c>
      <c r="F15" s="30" t="s">
        <v>20</v>
      </c>
      <c r="G15" s="30" t="s">
        <v>2</v>
      </c>
      <c r="H15" s="30" t="s">
        <v>1</v>
      </c>
      <c r="I15" s="30" t="s">
        <v>22</v>
      </c>
      <c r="J15" s="30" t="s">
        <v>20</v>
      </c>
      <c r="M15" s="1">
        <v>4</v>
      </c>
      <c r="N15" s="4" t="s">
        <v>16</v>
      </c>
    </row>
    <row r="16" spans="1:14" ht="15">
      <c r="A16" s="30"/>
      <c r="B16" s="30"/>
      <c r="C16" s="30"/>
      <c r="D16" s="30"/>
      <c r="E16" s="30"/>
      <c r="F16" s="30"/>
      <c r="G16" s="30"/>
      <c r="H16" s="30"/>
      <c r="I16" s="30"/>
      <c r="J16" s="30"/>
      <c r="M16" s="1">
        <v>2</v>
      </c>
      <c r="N16" s="4" t="s">
        <v>3</v>
      </c>
    </row>
    <row r="17" spans="13:14" ht="15">
      <c r="M17" s="1">
        <v>5</v>
      </c>
      <c r="N17" s="4" t="s">
        <v>23</v>
      </c>
    </row>
    <row r="18" spans="1:14" ht="15">
      <c r="A18" s="38" t="s">
        <v>78</v>
      </c>
      <c r="B18" s="38"/>
      <c r="C18" s="38"/>
      <c r="D18" s="38"/>
      <c r="E18" s="38"/>
      <c r="F18" s="38"/>
      <c r="G18" s="38"/>
      <c r="H18" s="38"/>
      <c r="I18" s="14"/>
      <c r="J18" s="14"/>
      <c r="M18" s="1">
        <v>0</v>
      </c>
      <c r="N18" s="4" t="s">
        <v>22</v>
      </c>
    </row>
    <row r="19" spans="1:14" ht="15">
      <c r="A19" s="26" t="s">
        <v>41</v>
      </c>
      <c r="B19" s="26"/>
      <c r="C19" s="31" t="str">
        <f>IF(B4=A15,A9,IF(B4=B15,B9,IF(B4=C15,C9,IF(B4=D15,D9,IF(B4=E15,E9,IF(B4=F15,F9,IF(B4=G15,G9,IF(B4=H15,H9,IF(B4=I15,I9,IF(B4=J15,J9,""))))))))))</f>
        <v/>
      </c>
      <c r="D19" s="31"/>
      <c r="E19" s="31"/>
      <c r="F19" s="31"/>
      <c r="G19" s="31"/>
      <c r="H19" s="31"/>
      <c r="M19" s="1">
        <v>6</v>
      </c>
      <c r="N19" s="4" t="s">
        <v>21</v>
      </c>
    </row>
    <row r="20" spans="1:14" ht="15">
      <c r="A20" s="26" t="s">
        <v>43</v>
      </c>
      <c r="B20" s="26"/>
      <c r="C20" s="31" t="str">
        <f>IF(D4=A15,A9,IF(D4=B15,B9,IF(D4=C15,C9,IF(D4=D15,D9,IF(D4=E15,E9,IF(D4=F15,F9,IF(D4=G15,G9,IF(D4=H15,H9,IF(D4=I15,I9,IF(D4=J15,J9,""))))))))))</f>
        <v/>
      </c>
      <c r="D20" s="31"/>
      <c r="E20" s="31"/>
      <c r="F20" s="31"/>
      <c r="G20" s="31"/>
      <c r="H20" s="31"/>
      <c r="M20" s="1">
        <v>7</v>
      </c>
      <c r="N20" s="4" t="s">
        <v>20</v>
      </c>
    </row>
    <row r="21" spans="1:8" ht="15">
      <c r="A21" s="26" t="s">
        <v>45</v>
      </c>
      <c r="B21" s="26"/>
      <c r="C21" s="31" t="str">
        <f>IF(F4=A15,A9,IF(F4=B15,B9,IF(F4=C15,C9,IF(F4=D15,D9,IF(F4=E15,E9,IF(F4=F15,F9,IF(F4=G15,G9,IF(F4=H15,H9,IF(F4=I15,I9,IF(F4=J15,J9,""))))))))))</f>
        <v>Настроение на уроке письма</v>
      </c>
      <c r="D21" s="31"/>
      <c r="E21" s="31"/>
      <c r="F21" s="31"/>
      <c r="G21" s="31"/>
      <c r="H21" s="31"/>
    </row>
    <row r="22" spans="1:15" ht="15" customHeight="1">
      <c r="A22" s="26" t="s">
        <v>47</v>
      </c>
      <c r="B22" s="26"/>
      <c r="C22" s="31" t="str">
        <f>IF(H4=A15,A9,IF(H4=B15,B9,IF(H4=C15,C9,IF(H4=D15,D9,IF(H4=E15,E9,IF(H4=F15,F9,IF(H4=G15,G9,IF(H4=H15,H9,IF(H4=I15,I9,IF(H4=J15,J9,""))))))))))</f>
        <v>Настроение, когда ты разговариваешь с учителем</v>
      </c>
      <c r="D22" s="31"/>
      <c r="E22" s="31"/>
      <c r="F22" s="31"/>
      <c r="G22" s="31"/>
      <c r="H22" s="31"/>
      <c r="M22" s="1">
        <v>3</v>
      </c>
      <c r="N22" t="s">
        <v>29</v>
      </c>
      <c r="O22" s="2">
        <v>1</v>
      </c>
    </row>
    <row r="23" spans="1:15" ht="15">
      <c r="A23" s="26" t="s">
        <v>48</v>
      </c>
      <c r="B23" s="26"/>
      <c r="C23" s="31" t="str">
        <f>IF(I4=A15,A9,IF(I4=B15,B9,IF(I4=C15,C9,IF(I4=D15,D9,IF(I4=E15,E9,IF(I4=F15,F9,IF(I4=G15,G9,IF(I4=H15,H9,IF(I4=I15,I9,IF(I4=J15,J9,""))))))))))</f>
        <v/>
      </c>
      <c r="D23" s="31"/>
      <c r="E23" s="31"/>
      <c r="F23" s="31"/>
      <c r="G23" s="31"/>
      <c r="H23" s="31"/>
      <c r="M23" s="1">
        <v>4</v>
      </c>
      <c r="N23" t="s">
        <v>30</v>
      </c>
      <c r="O23" s="2">
        <v>2</v>
      </c>
    </row>
    <row r="24" spans="1:15" ht="15" customHeight="1">
      <c r="A24" s="36"/>
      <c r="B24" s="36"/>
      <c r="M24" s="1">
        <v>2</v>
      </c>
      <c r="N24" t="s">
        <v>31</v>
      </c>
      <c r="O24" s="2">
        <v>3</v>
      </c>
    </row>
    <row r="25" spans="1:15" ht="15">
      <c r="A25" s="23" t="s">
        <v>90</v>
      </c>
      <c r="B25" s="23"/>
      <c r="C25" s="23"/>
      <c r="D25" s="23" t="str">
        <f>IF(OR(A15=N18,A15=N19,A15=N20),"Обратить внимание","Отклонений нет")</f>
        <v>Отклонений нет</v>
      </c>
      <c r="E25" s="23"/>
      <c r="M25" s="1">
        <v>5</v>
      </c>
      <c r="N25" t="s">
        <v>17</v>
      </c>
      <c r="O25" s="2">
        <v>4</v>
      </c>
    </row>
    <row r="26" spans="1:15" ht="15">
      <c r="A26" s="23" t="s">
        <v>85</v>
      </c>
      <c r="B26" s="23"/>
      <c r="C26" s="23"/>
      <c r="D26" s="23" t="str">
        <f>IF(OR(B15=N18,B15=N19,B15=N20),"Обратить внимание","Отклонений нет")</f>
        <v>Отклонений нет</v>
      </c>
      <c r="E26" s="23"/>
      <c r="M26" s="1">
        <v>1</v>
      </c>
      <c r="N26" t="s">
        <v>32</v>
      </c>
      <c r="O26" s="2">
        <v>5</v>
      </c>
    </row>
    <row r="27" spans="1:15" ht="15">
      <c r="A27" s="23" t="s">
        <v>86</v>
      </c>
      <c r="B27" s="23"/>
      <c r="C27" s="23"/>
      <c r="D27" s="23" t="str">
        <f>IF(OR(C15=N18,C15=N19,C15=N20),"Обратить внимание","Отклонений нет")</f>
        <v>Отклонений нет</v>
      </c>
      <c r="E27" s="23"/>
      <c r="M27" s="1">
        <v>6</v>
      </c>
      <c r="N27" t="s">
        <v>19</v>
      </c>
      <c r="O27" s="2">
        <v>6</v>
      </c>
    </row>
    <row r="28" spans="1:15" ht="15">
      <c r="A28" s="23" t="s">
        <v>87</v>
      </c>
      <c r="B28" s="23"/>
      <c r="C28" s="23"/>
      <c r="D28" s="23" t="str">
        <f>IF(OR(D15=N18,D15=N19,D15=N20),"Обратить внимание","Отклонений нет")</f>
        <v>Обратить внимание</v>
      </c>
      <c r="E28" s="23"/>
      <c r="M28" s="1">
        <v>0</v>
      </c>
      <c r="N28" t="s">
        <v>18</v>
      </c>
      <c r="O28" s="2">
        <v>7</v>
      </c>
    </row>
    <row r="29" spans="1:15" ht="15">
      <c r="A29" s="23" t="s">
        <v>88</v>
      </c>
      <c r="B29" s="23"/>
      <c r="C29" s="23"/>
      <c r="D29" s="23" t="str">
        <f>IF(OR(E15=N18,E15=N19,E15=N20),"Обратить внимание","Отклонений нет")</f>
        <v>Отклонений нет</v>
      </c>
      <c r="E29" s="23"/>
      <c r="M29" s="1">
        <v>7</v>
      </c>
      <c r="N29" t="s">
        <v>33</v>
      </c>
      <c r="O29" s="2">
        <v>8</v>
      </c>
    </row>
    <row r="30" spans="1:5" ht="15">
      <c r="A30" s="23" t="s">
        <v>91</v>
      </c>
      <c r="B30" s="23"/>
      <c r="C30" s="23"/>
      <c r="D30" s="23" t="str">
        <f>IF(OR(F15=N18,F15=N19,F15=N20),"Обратить внимание","Отклонений нет")</f>
        <v>Обратить внимание</v>
      </c>
      <c r="E30" s="23"/>
    </row>
    <row r="31" spans="1:5" ht="15">
      <c r="A31" s="23" t="s">
        <v>92</v>
      </c>
      <c r="B31" s="23"/>
      <c r="C31" s="23"/>
      <c r="D31" s="23" t="str">
        <f>IF(OR(G15=N18,G15=N19,G15=N20),"Обратить внимание","Отклонений нет")</f>
        <v>Отклонений нет</v>
      </c>
      <c r="E31" s="23"/>
    </row>
    <row r="32" spans="1:5" ht="15">
      <c r="A32" s="23" t="s">
        <v>93</v>
      </c>
      <c r="B32" s="23"/>
      <c r="C32" s="23"/>
      <c r="D32" s="23" t="str">
        <f>IF(OR(H15=N18,H15=N19,H15=N20),"Обратить внимание","Отклонений нет")</f>
        <v>Отклонений нет</v>
      </c>
      <c r="E32" s="23"/>
    </row>
    <row r="33" spans="1:5" ht="15">
      <c r="A33" s="23" t="s">
        <v>89</v>
      </c>
      <c r="B33" s="23"/>
      <c r="C33" s="23"/>
      <c r="D33" s="23" t="str">
        <f>IF(OR(I15=N18,I15=N19,I15=N20),"Обратить внимание","Отклонений нет")</f>
        <v>Обратить внимание</v>
      </c>
      <c r="E33" s="23"/>
    </row>
    <row r="34" spans="1:5" ht="15">
      <c r="A34" s="23" t="s">
        <v>94</v>
      </c>
      <c r="B34" s="23"/>
      <c r="C34" s="23"/>
      <c r="D34" s="23" t="str">
        <f>IF(OR(J15=N18,J15=N19,J15=N20),"Обратить внимание","Отклонений нет")</f>
        <v>Обратить внимание</v>
      </c>
      <c r="E34" s="23"/>
    </row>
  </sheetData>
  <mergeCells count="44">
    <mergeCell ref="A8:J8"/>
    <mergeCell ref="A9:A13"/>
    <mergeCell ref="B9:B13"/>
    <mergeCell ref="I15:I16"/>
    <mergeCell ref="J15:J16"/>
    <mergeCell ref="I9:I13"/>
    <mergeCell ref="J9:J13"/>
    <mergeCell ref="A15:A16"/>
    <mergeCell ref="B15:B16"/>
    <mergeCell ref="C15:C16"/>
    <mergeCell ref="D15:D16"/>
    <mergeCell ref="E15:E16"/>
    <mergeCell ref="F15:F16"/>
    <mergeCell ref="G15:G16"/>
    <mergeCell ref="H15:H16"/>
    <mergeCell ref="D9:D13"/>
    <mergeCell ref="A1:J1"/>
    <mergeCell ref="A4:A5"/>
    <mergeCell ref="B4:B5"/>
    <mergeCell ref="C4:C5"/>
    <mergeCell ref="D4:D5"/>
    <mergeCell ref="E4:E5"/>
    <mergeCell ref="F4:F5"/>
    <mergeCell ref="G4:G5"/>
    <mergeCell ref="H4:H5"/>
    <mergeCell ref="I4:I5"/>
    <mergeCell ref="J4:J5"/>
    <mergeCell ref="C9:C13"/>
    <mergeCell ref="C19:H19"/>
    <mergeCell ref="C20:H20"/>
    <mergeCell ref="C21:H21"/>
    <mergeCell ref="C22:H22"/>
    <mergeCell ref="H9:H13"/>
    <mergeCell ref="A18:H18"/>
    <mergeCell ref="E9:E13"/>
    <mergeCell ref="F9:F13"/>
    <mergeCell ref="G9:G13"/>
    <mergeCell ref="C23:H23"/>
    <mergeCell ref="A23:B23"/>
    <mergeCell ref="A24:B24"/>
    <mergeCell ref="A19:B19"/>
    <mergeCell ref="A20:B20"/>
    <mergeCell ref="A21:B21"/>
    <mergeCell ref="A22:B22"/>
  </mergeCells>
  <conditionalFormatting sqref="A15:J15">
    <cfRule type="cellIs" priority="33" dxfId="44" operator="equal">
      <formula>$N$20</formula>
    </cfRule>
    <cfRule type="cellIs" priority="34" dxfId="43" operator="equal">
      <formula>$N$19</formula>
    </cfRule>
    <cfRule type="cellIs" priority="35" dxfId="42" operator="equal">
      <formula>$N$18</formula>
    </cfRule>
    <cfRule type="cellIs" priority="36" dxfId="41" operator="equal">
      <formula>$N$17</formula>
    </cfRule>
    <cfRule type="cellIs" priority="37" dxfId="40" operator="equal">
      <formula>$N$16</formula>
    </cfRule>
    <cfRule type="cellIs" priority="38" dxfId="39" operator="equal">
      <formula>$N$15</formula>
    </cfRule>
    <cfRule type="cellIs" priority="39" dxfId="38" operator="equal">
      <formula>$N$14</formula>
    </cfRule>
    <cfRule type="cellIs" priority="40" dxfId="37" operator="equal">
      <formula>$N$13</formula>
    </cfRule>
  </conditionalFormatting>
  <conditionalFormatting sqref="A4">
    <cfRule type="cellIs" priority="9" dxfId="44" operator="equal">
      <formula>$N$20</formula>
    </cfRule>
    <cfRule type="cellIs" priority="10" dxfId="43" operator="equal">
      <formula>$N$19</formula>
    </cfRule>
    <cfRule type="cellIs" priority="11" dxfId="42" operator="equal">
      <formula>$N$18</formula>
    </cfRule>
    <cfRule type="cellIs" priority="12" dxfId="41" operator="equal">
      <formula>$N$17</formula>
    </cfRule>
    <cfRule type="cellIs" priority="13" dxfId="40" operator="equal">
      <formula>$N$16</formula>
    </cfRule>
    <cfRule type="cellIs" priority="14" dxfId="39" operator="equal">
      <formula>$N$15</formula>
    </cfRule>
    <cfRule type="cellIs" priority="15" dxfId="38" operator="equal">
      <formula>$N$14</formula>
    </cfRule>
    <cfRule type="cellIs" priority="16" dxfId="37" operator="equal">
      <formula>$N$13</formula>
    </cfRule>
  </conditionalFormatting>
  <conditionalFormatting sqref="B4:J4">
    <cfRule type="cellIs" priority="1" dxfId="44" operator="equal">
      <formula>$N$20</formula>
    </cfRule>
    <cfRule type="cellIs" priority="2" dxfId="43" operator="equal">
      <formula>$N$19</formula>
    </cfRule>
    <cfRule type="cellIs" priority="3" dxfId="42" operator="equal">
      <formula>$N$18</formula>
    </cfRule>
    <cfRule type="cellIs" priority="4" dxfId="41" operator="equal">
      <formula>$N$17</formula>
    </cfRule>
    <cfRule type="cellIs" priority="5" dxfId="40" operator="equal">
      <formula>$N$16</formula>
    </cfRule>
    <cfRule type="cellIs" priority="6" dxfId="39" operator="equal">
      <formula>$N$15</formula>
    </cfRule>
    <cfRule type="cellIs" priority="7" dxfId="38" operator="equal">
      <formula>$N$14</formula>
    </cfRule>
    <cfRule type="cellIs" priority="8" dxfId="37" operator="equal">
      <formula>$N$13</formula>
    </cfRule>
  </conditionalFormatting>
  <dataValidations count="1">
    <dataValidation type="list" allowBlank="1" showInputMessage="1" showErrorMessage="1" sqref="A15:J15">
      <formula1>$N$13:$N$20</formula1>
    </dataValidation>
  </dataValidation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N40"/>
  <sheetViews>
    <sheetView workbookViewId="0" topLeftCell="A1">
      <selection pane="topLeft" activeCell="K5" sqref="K5"/>
    </sheetView>
  </sheetViews>
  <sheetFormatPr defaultRowHeight="15"/>
  <cols>
    <col min="1" max="1" width="11" style="15" customWidth="1"/>
    <col min="2" max="5" width="9.142857142857142" style="15"/>
    <col min="6" max="6" width="14.714285714285714" style="15" customWidth="1"/>
    <col min="7" max="7" width="9.714285714285714" style="15" customWidth="1"/>
    <col min="8" max="8" width="9.142857142857142" style="15"/>
    <col min="9" max="9" width="12.285714285714286" style="15" customWidth="1"/>
    <col min="10" max="16384" width="9.142857142857142" style="15"/>
  </cols>
  <sheetData>
    <row r="1" spans="1:9" ht="30" customHeight="1">
      <c r="A1" s="40" t="s">
        <v>81</v>
      </c>
      <c r="B1" s="40"/>
      <c r="C1" s="40"/>
      <c r="D1" s="40"/>
      <c r="E1" s="40"/>
      <c r="F1" s="40"/>
      <c r="G1" s="40"/>
      <c r="H1" s="40"/>
      <c r="I1" s="40"/>
    </row>
    <row r="2" ht="9" customHeight="1"/>
    <row r="3" spans="1:14" ht="18.75">
      <c r="A3" s="24" t="s">
        <v>79</v>
      </c>
      <c r="B3" s="41" t="str">
        <f>'Задание 1'!B2</f>
        <v>Фамилия Имя</v>
      </c>
      <c r="C3" s="42"/>
      <c r="D3" s="42"/>
      <c r="E3" s="42"/>
      <c r="F3" s="43"/>
      <c r="G3" s="24" t="s">
        <v>5</v>
      </c>
      <c r="H3" s="44">
        <f ca="1">TODAY()</f>
        <v>43403</v>
      </c>
      <c r="I3" s="45"/>
      <c r="J3" s="16"/>
      <c r="K3" s="16"/>
      <c r="L3" s="16"/>
      <c r="M3" s="17"/>
      <c r="N3" s="17"/>
    </row>
    <row r="4" spans="1:10" ht="9" customHeight="1">
      <c r="A4" s="18"/>
      <c r="B4" s="18"/>
      <c r="C4" s="18"/>
      <c r="D4" s="18"/>
      <c r="E4" s="18"/>
      <c r="F4" s="18"/>
      <c r="G4" s="18"/>
      <c r="H4" s="18"/>
      <c r="I4" s="18"/>
      <c r="J4" s="19"/>
    </row>
    <row r="5" spans="1:10" ht="18.75">
      <c r="A5" s="46" t="s">
        <v>0</v>
      </c>
      <c r="B5" s="47"/>
      <c r="C5" s="47"/>
      <c r="D5" s="47"/>
      <c r="E5" s="47"/>
      <c r="F5" s="47"/>
      <c r="G5" s="47"/>
      <c r="H5" s="47"/>
      <c r="I5" s="48"/>
      <c r="J5" s="19"/>
    </row>
    <row r="6" spans="1:10" ht="18.75">
      <c r="A6" s="49" t="str">
        <f>CONCATENATE('Задание 1'!A14:C14,": ",'Задание 1'!D14)</f>
        <v>Вегетативный коэффициент: 0,7</v>
      </c>
      <c r="B6" s="50"/>
      <c r="C6" s="50"/>
      <c r="D6" s="50"/>
      <c r="E6" s="50"/>
      <c r="F6" s="50"/>
      <c r="G6" s="50"/>
      <c r="H6" s="50"/>
      <c r="I6" s="51"/>
      <c r="J6" s="19"/>
    </row>
    <row r="7" spans="1:11" s="20" customFormat="1" ht="19.5" customHeight="1">
      <c r="A7" s="53" t="str">
        <f>'Задание 1'!A16</f>
        <v>Компенсируемое состояние усталости. Самовосстановление оптимальной работоспособности происходит за счет периодического снижения активности. Необходима оптимизация рабочего ритма, режима труда и отдыха.</v>
      </c>
      <c r="B7" s="54"/>
      <c r="C7" s="54"/>
      <c r="D7" s="54"/>
      <c r="E7" s="54"/>
      <c r="F7" s="54"/>
      <c r="G7" s="54"/>
      <c r="H7" s="54"/>
      <c r="I7" s="55"/>
      <c r="J7" s="15"/>
      <c r="K7" s="15"/>
    </row>
    <row r="8" spans="1:11" s="20" customFormat="1" ht="25.5" customHeight="1">
      <c r="A8" s="56"/>
      <c r="B8" s="57"/>
      <c r="C8" s="57"/>
      <c r="D8" s="57"/>
      <c r="E8" s="57"/>
      <c r="F8" s="57"/>
      <c r="G8" s="57"/>
      <c r="H8" s="57"/>
      <c r="I8" s="58"/>
      <c r="J8" s="15"/>
      <c r="K8" s="15"/>
    </row>
    <row r="9" spans="1:11" s="20" customFormat="1" ht="18.95" customHeight="1">
      <c r="A9" s="49" t="str">
        <f>CONCATENATE('Задание 1'!A21:C21,": ",'Задание 1'!D21)</f>
        <v>Суммарное отклонение: 12</v>
      </c>
      <c r="B9" s="50"/>
      <c r="C9" s="50"/>
      <c r="D9" s="50"/>
      <c r="E9" s="50"/>
      <c r="F9" s="50"/>
      <c r="G9" s="50"/>
      <c r="H9" s="50"/>
      <c r="I9" s="51"/>
      <c r="J9" s="15"/>
      <c r="K9" s="15"/>
    </row>
    <row r="10" spans="1:11" s="20" customFormat="1" ht="18.95" customHeight="1">
      <c r="A10" s="53" t="str">
        <f>'Задание 1'!A23</f>
        <v xml:space="preserve">Эмоциональное состояние в норме. Ребенок может радоваться и печалиться, поводов для беспокойства нет. </v>
      </c>
      <c r="B10" s="54"/>
      <c r="C10" s="54"/>
      <c r="D10" s="54"/>
      <c r="E10" s="54"/>
      <c r="F10" s="54"/>
      <c r="G10" s="54"/>
      <c r="H10" s="54"/>
      <c r="I10" s="55"/>
      <c r="J10" s="15"/>
      <c r="K10" s="15"/>
    </row>
    <row r="11" spans="1:11" s="20" customFormat="1" ht="18.95" customHeight="1">
      <c r="A11" s="56"/>
      <c r="B11" s="57"/>
      <c r="C11" s="57"/>
      <c r="D11" s="57"/>
      <c r="E11" s="57"/>
      <c r="F11" s="57"/>
      <c r="G11" s="57"/>
      <c r="H11" s="57"/>
      <c r="I11" s="58"/>
      <c r="J11" s="15"/>
      <c r="K11" s="15"/>
    </row>
    <row r="12" spans="1:11" s="20" customFormat="1" ht="18.95" customHeight="1">
      <c r="A12" s="46" t="s">
        <v>50</v>
      </c>
      <c r="B12" s="47"/>
      <c r="C12" s="47"/>
      <c r="D12" s="47"/>
      <c r="E12" s="47"/>
      <c r="F12" s="47"/>
      <c r="G12" s="47"/>
      <c r="H12" s="47"/>
      <c r="I12" s="48"/>
      <c r="J12" s="15"/>
      <c r="K12" s="15"/>
    </row>
    <row r="13" spans="1:11" s="20" customFormat="1" ht="18.95" customHeight="1">
      <c r="A13" s="59" t="str">
        <f>'Задание 2'!A9:J9</f>
        <v>Счастье - Горе</v>
      </c>
      <c r="B13" s="59"/>
      <c r="C13" s="59"/>
      <c r="D13" s="59"/>
      <c r="E13" s="59"/>
      <c r="F13" s="59"/>
      <c r="G13" s="59"/>
      <c r="H13" s="59"/>
      <c r="I13" s="59"/>
      <c r="J13" s="15"/>
      <c r="K13" s="15"/>
    </row>
    <row r="14" spans="1:11" s="20" customFormat="1" ht="18.95" customHeight="1">
      <c r="A14" s="60" t="str">
        <f>'Задание 2'!A10</f>
        <v>Нарушения в этом блоке свидетельствуют о том, что ребенок не чувствует себя достаточно любимым, принятым. Родители не достаточно проявляют свою любовь (объятия, поцелуи, поддержка, похвала, праздник от общения, который ребенок должен почувствовать кожей). Например, если родители, уставшие, раздраженные после работы срывают свое раздражение на ребенке, и он считает, что его не любят.</v>
      </c>
      <c r="B14" s="60"/>
      <c r="C14" s="60"/>
      <c r="D14" s="60"/>
      <c r="E14" s="60"/>
      <c r="F14" s="60"/>
      <c r="G14" s="60"/>
      <c r="H14" s="60"/>
      <c r="I14" s="60"/>
      <c r="J14" s="15"/>
      <c r="K14" s="15"/>
    </row>
    <row r="15" spans="1:11" s="20" customFormat="1" ht="18.95" customHeight="1">
      <c r="A15" s="60"/>
      <c r="B15" s="60"/>
      <c r="C15" s="60"/>
      <c r="D15" s="60"/>
      <c r="E15" s="60"/>
      <c r="F15" s="60"/>
      <c r="G15" s="60"/>
      <c r="H15" s="60"/>
      <c r="I15" s="60"/>
      <c r="J15" s="15"/>
      <c r="K15" s="15"/>
    </row>
    <row r="16" spans="1:11" s="20" customFormat="1" ht="18.95" customHeight="1">
      <c r="A16" s="60"/>
      <c r="B16" s="60"/>
      <c r="C16" s="60"/>
      <c r="D16" s="60"/>
      <c r="E16" s="60"/>
      <c r="F16" s="60"/>
      <c r="G16" s="60"/>
      <c r="H16" s="60"/>
      <c r="I16" s="60"/>
      <c r="J16" s="15"/>
      <c r="K16" s="15"/>
    </row>
    <row r="17" spans="1:11" s="20" customFormat="1" ht="18.95" customHeight="1">
      <c r="A17" s="59" t="str">
        <f>'Задание 2'!A15</f>
        <v>Справедливость - Обида</v>
      </c>
      <c r="B17" s="59"/>
      <c r="C17" s="59"/>
      <c r="D17" s="59"/>
      <c r="E17" s="59"/>
      <c r="F17" s="59"/>
      <c r="G17" s="59"/>
      <c r="H17" s="59"/>
      <c r="I17" s="59"/>
      <c r="J17" s="15"/>
      <c r="K17" s="15"/>
    </row>
    <row r="18" spans="1:11" s="20" customFormat="1" ht="18.95" customHeight="1">
      <c r="A18" s="60" t="str">
        <f>'Задание 2'!A16</f>
        <v>Часто ребенок чувствует обиду за запрет родителей или наказание за проступок. Необходимо объяснить так, чтобы ребенок понял справедливость наказания или запрета. Если родители что-то не разрешают, а ребенок очень этого хочет, и, поэтому, не соглашается со справедливостью наказания, то нужно предложить альтернативу запрету или предложить сделать это вместе.</v>
      </c>
      <c r="B18" s="60"/>
      <c r="C18" s="60"/>
      <c r="D18" s="60"/>
      <c r="E18" s="60"/>
      <c r="F18" s="60"/>
      <c r="G18" s="60"/>
      <c r="H18" s="60"/>
      <c r="I18" s="60"/>
      <c r="J18" s="15"/>
      <c r="K18" s="15"/>
    </row>
    <row r="19" spans="1:11" s="20" customFormat="1" ht="18.95" customHeight="1">
      <c r="A19" s="60"/>
      <c r="B19" s="60"/>
      <c r="C19" s="60"/>
      <c r="D19" s="60"/>
      <c r="E19" s="60"/>
      <c r="F19" s="60"/>
      <c r="G19" s="60"/>
      <c r="H19" s="60"/>
      <c r="I19" s="60"/>
      <c r="J19" s="15"/>
      <c r="K19" s="15"/>
    </row>
    <row r="20" spans="1:9" ht="18.95" customHeight="1">
      <c r="A20" s="60"/>
      <c r="B20" s="60"/>
      <c r="C20" s="60"/>
      <c r="D20" s="60"/>
      <c r="E20" s="60"/>
      <c r="F20" s="60"/>
      <c r="G20" s="60"/>
      <c r="H20" s="60"/>
      <c r="I20" s="60"/>
    </row>
    <row r="21" spans="1:9" ht="18.95" customHeight="1">
      <c r="A21" s="59" t="str">
        <f>'Задание 2'!A21</f>
        <v>Дружба - Ссора</v>
      </c>
      <c r="B21" s="59"/>
      <c r="C21" s="59"/>
      <c r="D21" s="59"/>
      <c r="E21" s="59"/>
      <c r="F21" s="59"/>
      <c r="G21" s="59"/>
      <c r="H21" s="59"/>
      <c r="I21" s="59"/>
    </row>
    <row r="22" spans="1:9" ht="18.95" customHeight="1">
      <c r="A22" s="60" t="str">
        <f>'Задание 2'!A22</f>
        <v>Нарушение в этом блоке свидетельствует о том, что родители не умеют «отдаться» ребенку. Телевидение не должно заменять живое общение, необходимо ежедневно играть с ребенком и выделять время, которое принадлежит только ему. Учить взаимодействовать с другими сверстниками, учить дружить, т.е. понимать другого, делиться. Научить этому можно только собственным примером в общении с ребенком.</v>
      </c>
      <c r="B22" s="60"/>
      <c r="C22" s="60"/>
      <c r="D22" s="60"/>
      <c r="E22" s="60"/>
      <c r="F22" s="60"/>
      <c r="G22" s="60"/>
      <c r="H22" s="60"/>
      <c r="I22" s="60"/>
    </row>
    <row r="23" spans="1:9" ht="18.95" customHeight="1">
      <c r="A23" s="60"/>
      <c r="B23" s="60"/>
      <c r="C23" s="60"/>
      <c r="D23" s="60"/>
      <c r="E23" s="60"/>
      <c r="F23" s="60"/>
      <c r="G23" s="60"/>
      <c r="H23" s="60"/>
      <c r="I23" s="60"/>
    </row>
    <row r="24" spans="1:9" ht="18.95" customHeight="1">
      <c r="A24" s="60"/>
      <c r="B24" s="60"/>
      <c r="C24" s="60"/>
      <c r="D24" s="60"/>
      <c r="E24" s="60"/>
      <c r="F24" s="60"/>
      <c r="G24" s="60"/>
      <c r="H24" s="60"/>
      <c r="I24" s="60"/>
    </row>
    <row r="25" spans="1:9" ht="18.95" customHeight="1">
      <c r="A25" s="59" t="str">
        <f>'Задание 2'!A27</f>
        <v>Доброта - Злоба</v>
      </c>
      <c r="B25" s="59"/>
      <c r="C25" s="59"/>
      <c r="D25" s="59"/>
      <c r="E25" s="59"/>
      <c r="F25" s="59"/>
      <c r="G25" s="59"/>
      <c r="H25" s="59"/>
      <c r="I25" s="59"/>
    </row>
    <row r="26" spans="1:9" ht="18.95" customHeight="1">
      <c r="A26" s="60" t="str">
        <f>'Задание 2'!A28</f>
        <v>Нарушений нет</v>
      </c>
      <c r="B26" s="60"/>
      <c r="C26" s="60"/>
      <c r="D26" s="60"/>
      <c r="E26" s="60"/>
      <c r="F26" s="60"/>
      <c r="G26" s="60"/>
      <c r="H26" s="60"/>
      <c r="I26" s="60"/>
    </row>
    <row r="27" spans="1:9" ht="18.95" customHeight="1">
      <c r="A27" s="60"/>
      <c r="B27" s="60"/>
      <c r="C27" s="60"/>
      <c r="D27" s="60"/>
      <c r="E27" s="60"/>
      <c r="F27" s="60"/>
      <c r="G27" s="60"/>
      <c r="H27" s="60"/>
      <c r="I27" s="60"/>
    </row>
    <row r="28" spans="1:9" ht="18.95" customHeight="1">
      <c r="A28" s="60"/>
      <c r="B28" s="60"/>
      <c r="C28" s="60"/>
      <c r="D28" s="60"/>
      <c r="E28" s="60"/>
      <c r="F28" s="60"/>
      <c r="G28" s="60"/>
      <c r="H28" s="60"/>
      <c r="I28" s="60"/>
    </row>
    <row r="29" spans="1:9" ht="18.95" customHeight="1">
      <c r="A29" s="59" t="str">
        <f>'Задание 2'!A33</f>
        <v>Скука - Восхищение</v>
      </c>
      <c r="B29" s="59"/>
      <c r="C29" s="59"/>
      <c r="D29" s="59"/>
      <c r="E29" s="59"/>
      <c r="F29" s="59"/>
      <c r="G29" s="59"/>
      <c r="H29" s="59"/>
      <c r="I29" s="59"/>
    </row>
    <row r="30" spans="1:9" ht="18.95" customHeight="1">
      <c r="A30" s="60" t="str">
        <f>'Задание 2'!A34</f>
        <v>Скука – монотонное состояние, которое ребенок трудно переносит, необходимо научить ребенка радоваться жизни. Это возможно только через эмоциональное заражение от родителей. Ребенок должен испытывать радость от познания чего–то нового. Нарушения в этом блоке могут привести к формированию злорадства, т.е. злоба может вызывать азартное возбуждение, приносящее эмоциональное удовлетворение. Этого нельзя допускать.</v>
      </c>
      <c r="B30" s="60"/>
      <c r="C30" s="60"/>
      <c r="D30" s="60"/>
      <c r="E30" s="60"/>
      <c r="F30" s="60"/>
      <c r="G30" s="60"/>
      <c r="H30" s="60"/>
      <c r="I30" s="60"/>
    </row>
    <row r="31" spans="1:9" ht="18.95" customHeight="1">
      <c r="A31" s="60"/>
      <c r="B31" s="60"/>
      <c r="C31" s="60"/>
      <c r="D31" s="60"/>
      <c r="E31" s="60"/>
      <c r="F31" s="60"/>
      <c r="G31" s="60"/>
      <c r="H31" s="60"/>
      <c r="I31" s="60"/>
    </row>
    <row r="32" spans="1:9" ht="18.95" customHeight="1">
      <c r="A32" s="60"/>
      <c r="B32" s="60"/>
      <c r="C32" s="60"/>
      <c r="D32" s="60"/>
      <c r="E32" s="60"/>
      <c r="F32" s="60"/>
      <c r="G32" s="60"/>
      <c r="H32" s="60"/>
      <c r="I32" s="60"/>
    </row>
    <row r="33" spans="1:9" ht="18.95" customHeight="1">
      <c r="A33" s="60"/>
      <c r="B33" s="60"/>
      <c r="C33" s="60"/>
      <c r="D33" s="60"/>
      <c r="E33" s="60"/>
      <c r="F33" s="60"/>
      <c r="G33" s="60"/>
      <c r="H33" s="60"/>
      <c r="I33" s="60"/>
    </row>
    <row r="34" spans="1:9" ht="18.95" customHeight="1">
      <c r="A34" s="46" t="s">
        <v>51</v>
      </c>
      <c r="B34" s="47"/>
      <c r="C34" s="47"/>
      <c r="D34" s="47"/>
      <c r="E34" s="47"/>
      <c r="F34" s="47"/>
      <c r="G34" s="47"/>
      <c r="H34" s="47"/>
      <c r="I34" s="48"/>
    </row>
    <row r="35" spans="1:9" ht="18.95" customHeight="1">
      <c r="A35" s="61" t="str">
        <f>'Задание 3'!A25</f>
        <v>Внутренний мир</v>
      </c>
      <c r="B35" s="61"/>
      <c r="C35" s="65" t="str">
        <f>'Задание 3'!D25</f>
        <v>Отклонений нет</v>
      </c>
      <c r="D35" s="65"/>
      <c r="E35" s="62" t="str">
        <f>'Задание 3'!A30</f>
        <v>Отношения с учителями</v>
      </c>
      <c r="F35" s="63"/>
      <c r="G35" s="64"/>
      <c r="H35" s="65" t="str">
        <f>'Задание 3'!D30</f>
        <v>Обратить внимание</v>
      </c>
      <c r="I35" s="65"/>
    </row>
    <row r="36" spans="1:9" ht="18.95" customHeight="1">
      <c r="A36" s="61" t="str">
        <f>'Задание 3'!A26</f>
        <v>Идти в школу</v>
      </c>
      <c r="B36" s="61"/>
      <c r="C36" s="65" t="str">
        <f>'Задание 3'!D26</f>
        <v>Отклонений нет</v>
      </c>
      <c r="D36" s="65"/>
      <c r="E36" s="62" t="str">
        <f>'Задание 3'!A31</f>
        <v>Отношения с одноклассниками</v>
      </c>
      <c r="F36" s="63"/>
      <c r="G36" s="64"/>
      <c r="H36" s="65" t="str">
        <f>'Задание 3'!D31</f>
        <v>Отклонений нет</v>
      </c>
      <c r="I36" s="65"/>
    </row>
    <row r="37" spans="1:9" ht="18.95" customHeight="1">
      <c r="A37" s="61" t="str">
        <f>'Задание 3'!A27</f>
        <v>Урок чтения</v>
      </c>
      <c r="B37" s="61"/>
      <c r="C37" s="65" t="str">
        <f>'Задание 3'!D27</f>
        <v>Отклонений нет</v>
      </c>
      <c r="D37" s="65"/>
      <c r="E37" s="62" t="str">
        <f>'Задание 3'!A32</f>
        <v>Отношение дома</v>
      </c>
      <c r="F37" s="63"/>
      <c r="G37" s="64"/>
      <c r="H37" s="65" t="str">
        <f>'Задание 3'!D32</f>
        <v>Отклонений нет</v>
      </c>
      <c r="I37" s="65"/>
    </row>
    <row r="38" spans="1:9" ht="18.95" customHeight="1">
      <c r="A38" s="61" t="str">
        <f>'Задание 3'!A28</f>
        <v>Урок письма</v>
      </c>
      <c r="B38" s="61"/>
      <c r="C38" s="65" t="str">
        <f>'Задание 3'!D28</f>
        <v>Обратить внимание</v>
      </c>
      <c r="D38" s="65"/>
      <c r="E38" s="62" t="str">
        <f>'Задание 3'!A33</f>
        <v>Делать уроки</v>
      </c>
      <c r="F38" s="63"/>
      <c r="G38" s="64"/>
      <c r="H38" s="65" t="str">
        <f>'Задание 3'!D33</f>
        <v>Обратить внимание</v>
      </c>
      <c r="I38" s="65"/>
    </row>
    <row r="39" spans="1:9" ht="18.95" customHeight="1">
      <c r="A39" s="61" t="str">
        <f>'Задание 3'!A29</f>
        <v>Урок математики</v>
      </c>
      <c r="B39" s="61"/>
      <c r="C39" s="65" t="str">
        <f>'Задание 3'!D29</f>
        <v>Отклонений нет</v>
      </c>
      <c r="D39" s="65"/>
      <c r="E39" s="61" t="str">
        <f>'Задание 3'!A34</f>
        <v>"Придумай сам"</v>
      </c>
      <c r="F39" s="61"/>
      <c r="G39" s="61"/>
      <c r="H39" s="65" t="str">
        <f>'Задание 3'!D34</f>
        <v>Обратить внимание</v>
      </c>
      <c r="I39" s="65"/>
    </row>
    <row r="40" spans="1:9" ht="15.75">
      <c r="A40" s="21"/>
      <c r="B40" s="21"/>
      <c r="C40" s="21"/>
      <c r="D40" s="21"/>
      <c r="E40" s="21"/>
      <c r="F40" s="52" t="s">
        <v>80</v>
      </c>
      <c r="G40" s="52"/>
      <c r="H40" s="52"/>
      <c r="I40" s="52"/>
    </row>
  </sheetData>
  <mergeCells count="41">
    <mergeCell ref="H39:I39"/>
    <mergeCell ref="E36:G36"/>
    <mergeCell ref="E37:G37"/>
    <mergeCell ref="E38:G38"/>
    <mergeCell ref="E39:G39"/>
    <mergeCell ref="A39:B39"/>
    <mergeCell ref="C35:D35"/>
    <mergeCell ref="C36:D36"/>
    <mergeCell ref="C37:D37"/>
    <mergeCell ref="C38:D38"/>
    <mergeCell ref="C39:D39"/>
    <mergeCell ref="A37:B37"/>
    <mergeCell ref="A21:I21"/>
    <mergeCell ref="A22:I24"/>
    <mergeCell ref="A25:I25"/>
    <mergeCell ref="H35:I35"/>
    <mergeCell ref="A38:B38"/>
    <mergeCell ref="H36:I36"/>
    <mergeCell ref="H37:I37"/>
    <mergeCell ref="H38:I38"/>
    <mergeCell ref="F40:I40"/>
    <mergeCell ref="A7:I8"/>
    <mergeCell ref="A9:I9"/>
    <mergeCell ref="A12:I12"/>
    <mergeCell ref="A13:I13"/>
    <mergeCell ref="A29:I29"/>
    <mergeCell ref="A26:I28"/>
    <mergeCell ref="A34:I34"/>
    <mergeCell ref="A10:I11"/>
    <mergeCell ref="A30:I33"/>
    <mergeCell ref="A35:B35"/>
    <mergeCell ref="A36:B36"/>
    <mergeCell ref="E35:G35"/>
    <mergeCell ref="A14:I16"/>
    <mergeCell ref="A17:I17"/>
    <mergeCell ref="A18:I20"/>
    <mergeCell ref="A1:I1"/>
    <mergeCell ref="B3:F3"/>
    <mergeCell ref="H3:I3"/>
    <mergeCell ref="A5:I5"/>
    <mergeCell ref="A6:I6"/>
  </mergeCells>
  <conditionalFormatting sqref="C35:D39">
    <cfRule type="cellIs" priority="7" dxfId="4" operator="equal">
      <formula>"Обратить внимание"</formula>
    </cfRule>
    <cfRule type="cellIs" priority="6" dxfId="3" operator="equal">
      <formula>"Отклонений нет"</formula>
    </cfRule>
  </conditionalFormatting>
  <conditionalFormatting sqref="H35:I39">
    <cfRule type="cellIs" priority="2" dxfId="3" operator="equal">
      <formula>"Отклонений нет"</formula>
    </cfRule>
    <cfRule type="cellIs" priority="3" dxfId="4" operator="equal">
      <formula>"Обратить внимание"</formula>
    </cfRule>
  </conditionalFormatting>
  <conditionalFormatting sqref="B3:F3">
    <cfRule type="cellIs" priority="1" dxfId="0" operator="equal">
      <formula>0</formula>
    </cfRule>
  </conditionalFormatting>
  <pageMargins left="0.4330708661417323" right="0.03937007874015748" top="0.7480314960629921" bottom="0.7480314960629921" header="0.31496062992125984" footer="0.31496062992125984"/>
  <pageSetup orientation="portrait" paperSize="9" r:id="rId5"/>
  <drawing r:id="rId3"/>
  <legacyDrawing r:id="rId4"/>
  <mc:AlternateContent xmlns:mc="http://schemas.openxmlformats.org/markup-compatibility/2006">
    <mc:Choice Requires="x14">
      <controls>
        <mc:AlternateContent xmlns:mc="http://schemas.openxmlformats.org/markup-compatibility/2006">
          <mc:Choice Requires="x14">
            <control shapeId="2064" r:id="rId1" name="Button 16">
              <controlPr defaultSize="0" print="0" autoLine="0" autoPict="0">
                <macro>[0]!SaveToPDF</macro>
                <anchor moveWithCells="1" sizeWithCells="1">
                  <from>
                    <xdr:col>9</xdr:col>
                    <xdr:colOff>552450</xdr:colOff>
                    <xdr:row>1</xdr:row>
                    <xdr:rowOff>171450</xdr:rowOff>
                  </from>
                  <to>
                    <xdr:col>13</xdr:col>
                    <xdr:colOff>381000</xdr:colOff>
                    <xdr:row>4</xdr:row>
                    <xdr:rowOff>9525</xdr:rowOff>
                  </to>
                </anchor>
              </controlPr>
            </control>
          </mc:Choice>
        </mc:AlternateContent>
        <mc:AlternateContent xmlns:mc="http://schemas.openxmlformats.org/markup-compatibility/2006">
          <mc:Choice Requires="x14">
            <control shapeId="2065" r:id="rId2" name="Button 17">
              <controlPr defaultSize="0" print="0" autoLine="0" autoPict="0">
                <macro>[0]!PrintD</macro>
                <anchor moveWithCells="1" sizeWithCells="1">
                  <from>
                    <xdr:col>9</xdr:col>
                    <xdr:colOff>552450</xdr:colOff>
                    <xdr:row>6</xdr:row>
                    <xdr:rowOff>133350</xdr:rowOff>
                  </from>
                  <to>
                    <xdr:col>13</xdr:col>
                    <xdr:colOff>381000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4</vt:i4>
      </vt:variant>
    </vt:vector>
  </HeadingPairs>
  <TitlesOfParts>
    <vt:vector size="4" baseType="lpstr">
      <vt:lpstr>Задание 1</vt:lpstr>
      <vt:lpstr>Задание 2</vt:lpstr>
      <vt:lpstr>Задание 3</vt:lpstr>
      <vt:lpstr>Результат</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Plisa-TV</dc:creator>
  <cp:keywords/>
  <dc:description/>
  <cp:lastModifiedBy>Александр Рубанов</cp:lastModifiedBy>
  <cp:lastPrinted>2018-10-29T06:32:35Z</cp:lastPrinted>
  <dcterms:created xsi:type="dcterms:W3CDTF">2018-10-10T09:11:19Z</dcterms:created>
  <dcterms:modified xsi:type="dcterms:W3CDTF">2018-10-30T19:21:42Z</dcterms:modified>
  <cp:category/>
</cp:coreProperties>
</file>