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jpeg" ContentType="image/jpeg"/>
  <Default Extension="bin" ContentType="application/vnd.openxmlformats-officedocument.spreadsheetml.printerSettings"/>
  <Override PartName="/xl/worksheets/sheet1.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worksheets/sheet2.xml" ContentType="application/vnd.openxmlformats-officedocument.spreadsheetml.worksheet+xml"/>
  <Override PartName="/xl/ctrProps/ctrProp1.xml" ContentType="application/vnd.ms-excel.controlproperties+xml"/>
  <Override PartName="/xl/ctrProps/ctrProp2.xml" ContentType="application/vnd.ms-excel.controlproperties+xml"/>
  <Override PartName="/xl/ctrProps/ctrProp3.xml" ContentType="application/vnd.ms-excel.controlproperties+xml"/>
  <Override PartName="/xl/charts/chart2.xml" ContentType="application/vnd.openxmlformats-officedocument.drawingml.chart+xml"/>
  <Override PartName="/xl/drawings/drawing2.xml" ContentType="application/vnd.openxmlformats-officedocument.drawing+xml"/>
  <Default Extension="vml" ContentType="application/vnd.openxmlformats-officedocument.vmlDrawing"/>
  <Override PartName="/xl/worksheets/sheet3.xml" ContentType="application/vnd.openxmlformats-officedocument.spreadsheetml.worksheet+xml"/>
  <Override PartName="/xl/worksheets/sheet4.xml" ContentType="application/vnd.openxmlformats-officedocument.spreadsheetml.worksheet+xml"/>
  <Override PartName="/xl/charts/chart3.xml" ContentType="application/vnd.openxmlformats-officedocument.drawingml.chart+xml"/>
  <Override PartName="/xl/drawings/drawing3.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trProps/ctrProp4.xml" ContentType="application/vnd.ms-excel.controlproperties+xml"/>
  <Override PartName="/xl/ctrProps/ctrProp5.xml" ContentType="application/vnd.ms-excel.controlproperties+xml"/>
  <Override PartName="/xl/ctrProps/ctrProp6.xml" ContentType="application/vnd.ms-excel.controlproperties+xml"/>
  <Override PartName="/xl/drawings/drawing4.xml" ContentType="application/vnd.openxmlformats-officedocument.drawing+xml"/>
  <Override PartName="/xl/worksheets/sheet8.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codeName="{51196F13-6AD0-C1B8-E2B4-A1F9AE17003E}"/>
  <workbookPr codeName="ЭтаКнига" filterPrivacy="1"/>
  <bookViews>
    <workbookView xWindow="0" yWindow="0" windowWidth="21570" windowHeight="2415" firstSheet="2" activeTab="3"/>
  </bookViews>
  <sheets>
    <sheet name="Бланк Методички" sheetId="1" r:id="rId3"/>
    <sheet name="Обработка результатов" sheetId="2" state="hidden" r:id="rId4"/>
    <sheet name="Результат" sheetId="9" r:id="rId5"/>
    <sheet name="Групповой обработчик" sheetId="11" r:id="rId6"/>
    <sheet name="Бланк" sheetId="12" r:id="rId7"/>
    <sheet name="Кор" sheetId="14" state="hidden" r:id="rId8"/>
    <sheet name="Хар" sheetId="13" state="hidden" r:id="rId9"/>
    <sheet name="Результаты с расшифровкой" sheetId="10" state="hidden" r:id="rId10"/>
  </sheets>
  <definedNames/>
  <calcPr calcId="162913"/>
</workbook>
</file>

<file path=xl/calcChain.xml><?xml version="1.0" encoding="utf-8"?>
<calcChain xmlns="http://schemas.openxmlformats.org/spreadsheetml/2006/main">
  <c r="B3" i="9" l="1"/>
</calcChain>
</file>

<file path=xl/sharedStrings.xml><?xml version="1.0" encoding="utf-8"?>
<sst xmlns="http://schemas.openxmlformats.org/spreadsheetml/2006/main" count="241" uniqueCount="195">
  <si>
    <t>Фамилия, имя</t>
  </si>
  <si>
    <t>Шкала</t>
  </si>
  <si>
    <t>Уровень</t>
  </si>
  <si>
    <t>Баллы</t>
  </si>
  <si>
    <t>ФИО</t>
  </si>
  <si>
    <t>Дата</t>
  </si>
  <si>
    <t>Мальчик</t>
  </si>
  <si>
    <t>Девочка</t>
  </si>
  <si>
    <t>5 Б</t>
  </si>
  <si>
    <t>5 А</t>
  </si>
  <si>
    <t>Да</t>
  </si>
  <si>
    <t>Нет</t>
  </si>
  <si>
    <t>Симбиоз:</t>
  </si>
  <si>
    <t>Кооперация:</t>
  </si>
  <si>
    <t>Принятие / отвержение ребенка:</t>
  </si>
  <si>
    <t>Контроль:</t>
  </si>
  <si>
    <t>Отношение к неудачам ребенка:</t>
  </si>
  <si>
    <t>http://eschool.by/psy</t>
  </si>
  <si>
    <t>Опросник родительского отношения</t>
  </si>
  <si>
    <r>
      <rPr>
        <b/>
        <sz val="11"/>
        <color theme="1"/>
        <rFont val="Calibri"/>
        <family val="2"/>
        <charset val="204"/>
        <scheme val="minor"/>
      </rPr>
      <t>Высокие баллы</t>
    </r>
    <r>
      <rPr>
        <sz val="11"/>
        <color theme="1"/>
        <rFont val="Calibri"/>
        <family val="2"/>
        <scheme val="minor"/>
      </rPr>
      <t xml:space="preserve"> по шкале отношение к неудачам ребенка — признак того, что взрослый считает ребенка маленьким неудачником и относится к нему как к несмышленому существу. Интересы, увлечения, мысли и чувства ребенка кажутся такому взрослому несерьёзными, и он игнорирует их. Вряд ли такой взрослый может стать хорошим учителем и воспитателем для ребенка. </t>
    </r>
    <r>
      <rPr>
        <b/>
        <sz val="11"/>
        <color theme="1"/>
        <rFont val="Calibri"/>
        <family val="2"/>
        <charset val="204"/>
        <scheme val="minor"/>
      </rPr>
      <t>Низкие баллы</t>
    </r>
    <r>
      <rPr>
        <sz val="11"/>
        <color theme="1"/>
        <rFont val="Calibri"/>
        <family val="2"/>
        <scheme val="minor"/>
      </rPr>
      <t xml:space="preserve"> по этой же шкале балла, напротив, свидетельствуют о том, что неудачи ребенка взрослый считает случайными и верит в него. Такой взрослый, скорее всего, станет неплохим учителем и воспитателем.</t>
    </r>
  </si>
  <si>
    <r>
      <rPr>
        <b/>
        <sz val="11"/>
        <color theme="1"/>
        <rFont val="Calibri"/>
        <family val="2"/>
        <charset val="204"/>
        <scheme val="minor"/>
      </rPr>
      <t>Высокие баллы</t>
    </r>
    <r>
      <rPr>
        <sz val="11"/>
        <color theme="1"/>
        <rFont val="Calibri"/>
        <family val="2"/>
        <charset val="204"/>
        <scheme val="minor"/>
      </rPr>
      <t xml:space="preserve"> по шкале контроль — показывают, что взрослый ведет себя слишком авторитарно по отношению к ребенку, требуя от него безоговорочного послушания и задавая строгие дисциплинарные рамки. Почти во всем он навязывает ребенку свою волю. Такой взрослый человек да­леко не всегда может быть хорошим воспитателем.
</t>
    </r>
    <r>
      <rPr>
        <b/>
        <sz val="11"/>
        <color theme="1"/>
        <rFont val="Calibri"/>
        <family val="2"/>
        <charset val="204"/>
        <scheme val="minor"/>
      </rPr>
      <t>Низкие баллы</t>
    </r>
    <r>
      <rPr>
        <sz val="11"/>
        <color theme="1"/>
        <rFont val="Calibri"/>
        <family val="2"/>
        <charset val="204"/>
        <scheme val="minor"/>
      </rPr>
      <t xml:space="preserve"> по этой шкале — напротив, свидетельствуют о том, что контроль над действиями ребенка со стороны взрослого практически отсутствует. Это не очень хорошо для обучения и воспитания детей. Наилучшим вариантом оценки педагогических способностей взрослого человека по этой шкале являются средние оценки: от 3 до 5 баллов.</t>
    </r>
  </si>
  <si>
    <r>
      <rPr>
        <b/>
        <sz val="11"/>
        <color theme="1"/>
        <rFont val="Calibri"/>
        <family val="2"/>
        <charset val="204"/>
        <scheme val="minor"/>
      </rPr>
      <t>Высокие баллы</t>
    </r>
    <r>
      <rPr>
        <sz val="11"/>
        <color theme="1"/>
        <rFont val="Calibri"/>
        <family val="2"/>
        <scheme val="minor"/>
      </rPr>
      <t xml:space="preserve"> по шкале симбиоз — позволяют сделать вывод о том, что взрослый не устанавливает психологическую дистанцию между собой и ребенком, старается всегда быть ближе к нему, удовлетворять его основные разумные потребности.
</t>
    </r>
    <r>
      <rPr>
        <b/>
        <sz val="11"/>
        <color theme="1"/>
        <rFont val="Calibri"/>
        <family val="2"/>
        <charset val="204"/>
        <scheme val="minor"/>
      </rPr>
      <t>Низкие баллы</t>
    </r>
    <r>
      <rPr>
        <sz val="11"/>
        <color theme="1"/>
        <rFont val="Calibri"/>
        <family val="2"/>
        <scheme val="minor"/>
      </rPr>
      <t xml:space="preserve"> по этой шкале — признак того, что взрослый, напротив, устанавливает значительную психологическую дистан­цию между собой и ребенком, мало о нем заботится. Вряд ли такой взрослый может быть хорошим учителем и воспитателем для ребенка.</t>
    </r>
  </si>
  <si>
    <r>
      <rPr>
        <b/>
        <sz val="11"/>
        <rFont val="Calibri"/>
        <family val="2"/>
        <charset val="204"/>
        <scheme val="minor"/>
      </rPr>
      <t>Высокие баллы</t>
    </r>
    <r>
      <rPr>
        <sz val="11"/>
        <rFont val="Calibri"/>
        <family val="2"/>
        <charset val="204"/>
        <scheme val="minor"/>
      </rPr>
      <t xml:space="preserve"> по шкале кооперация — признак того, что взрослый проявляет искренний интерес к тому, что интересует ребенка, высоко оценивает способности ребенка, поощряет самостоятельность и инициативу, старается быть на равных с ребенком.
</t>
    </r>
    <r>
      <rPr>
        <b/>
        <sz val="11"/>
        <rFont val="Calibri"/>
        <family val="2"/>
        <charset val="204"/>
        <scheme val="minor"/>
      </rPr>
      <t>Низкие баллы</t>
    </r>
    <r>
      <rPr>
        <sz val="11"/>
        <rFont val="Calibri"/>
        <family val="2"/>
        <charset val="204"/>
        <scheme val="minor"/>
      </rPr>
      <t xml:space="preserve"> по данной шкале — говорят о том, что взрослый занимает по отношению к ребенку противоположную позицию и не может претендовать на роль хорошего педагога;</t>
    </r>
  </si>
  <si>
    <r>
      <rPr>
        <b/>
        <sz val="11"/>
        <color theme="1"/>
        <rFont val="Calibri"/>
        <family val="2"/>
        <charset val="204"/>
        <scheme val="minor"/>
      </rPr>
      <t xml:space="preserve">Высокие баллы </t>
    </r>
    <r>
      <rPr>
        <sz val="11"/>
        <color theme="1"/>
        <rFont val="Calibri"/>
        <family val="2"/>
        <scheme val="minor"/>
      </rPr>
      <t xml:space="preserve">по шкале принятие—отвержение — говорят о том, что у испытуемого выражено положительное отношение к ребенку. Взрослый принимает ребенка таким, какой он есть, уважает и признает его индивидуальность, одобряет его интересы, поддерживает планы, проводит с ним достаточно много времени и не жалеет об этом.
</t>
    </r>
    <r>
      <rPr>
        <b/>
        <sz val="11"/>
        <color theme="1"/>
        <rFont val="Calibri"/>
        <family val="2"/>
        <charset val="204"/>
        <scheme val="minor"/>
      </rPr>
      <t>Низкие баллы</t>
    </r>
    <r>
      <rPr>
        <sz val="11"/>
        <color theme="1"/>
        <rFont val="Calibri"/>
        <family val="2"/>
        <scheme val="minor"/>
      </rPr>
      <t xml:space="preserve"> по этой шкале — говорят о том, что взрослый испытывает по отношению к ребенку в основном отрицательные чувства: раздражение, злость, досаду, ненависть. Такой взрослый считает ребенка неудачником, не верит в его будущее, низко оценивает его способности и нередко третирует ребенка. Понятно, что имеющий такие наклонности взрослый не может быть хорошим педагогом.</t>
    </r>
  </si>
  <si>
    <t>Часто ли Вы чувствуете, что нуждаетесь в друзьях, которые могут Вас понять, ободрить, выразить сочувствие?</t>
  </si>
  <si>
    <t>Часто ли Вы испытываете тягу к новым впечатлениям, чтобы испытать сильные ощущения?</t>
  </si>
  <si>
    <t>Считаете ли Вы себя беспечным человеком?</t>
  </si>
  <si>
    <t>Правда ли, что Вам очень трудно отвечать "нет"?</t>
  </si>
  <si>
    <t>Обдумываете ли Вы свои дела не спеша и предпочитаете ли подождать, прежде чем действовать?</t>
  </si>
  <si>
    <t>Всегда ли Вы сдерживаете свои обещания, даже если Вам это не выгодно?</t>
  </si>
  <si>
    <t>Часто ли у Вас бывают спады и подъемы настроения?</t>
  </si>
  <si>
    <t>Быстро ли Вы обычно действуете и говорите, и не растрачиваете ли много времени на обдумывание?</t>
  </si>
  <si>
    <t>Возникало ли у Вас когда-нибудь чувство, что Вы несчастны, хотя никакой серьезной причины для этого не было?</t>
  </si>
  <si>
    <t>Верно ли, что на спор Вы способны решиться на все?</t>
  </si>
  <si>
    <t>Смущаетесь ли Вы, когда хотите познакомиться с человеком противоположного пола, который Вам симпатичен?</t>
  </si>
  <si>
    <t>Бывает ли, что, разозлившись, Вы выходите из себя?</t>
  </si>
  <si>
    <t>Часто ли Вы действуете под влиянием минутного настроения?</t>
  </si>
  <si>
    <t>Часто ли Вас беспокоят мысли о том, что Вам не следовало бы чего-нибудь делать или говорить?</t>
  </si>
  <si>
    <t>Предпочитаете ли Вы чтение книг встречам с людьми?</t>
  </si>
  <si>
    <t>Вас легко обидеть?</t>
  </si>
  <si>
    <t>Любите ли Вы часто бывать в компании?</t>
  </si>
  <si>
    <t>Бывают ли у Вас иногда такие мысли, которые Вы хотели бы скрыть от других людей?</t>
  </si>
  <si>
    <t>Верно, что иногда Вы настолько полны энергии, что все горит в руках, а иногда чувствуете сильную вялость?</t>
  </si>
  <si>
    <t>Предпочитаете ли Вы иметь друзей поменьше, но особенно близких Вам?</t>
  </si>
  <si>
    <t>Часто ли Вы мечтаете?</t>
  </si>
  <si>
    <t>Когда на Вас кричат, Вы отвечаете тем же?</t>
  </si>
  <si>
    <t>Часто ли Вас тревожит чувство вины?</t>
  </si>
  <si>
    <t>Все ли ваши привычки хороши и желательны?</t>
  </si>
  <si>
    <t>Способны ли Вы дать волю собственным чувствам и вовсю повеселиться в шумной компании?</t>
  </si>
  <si>
    <t>Считаете ли Вы себя человеком возбудимым и чувствительным?</t>
  </si>
  <si>
    <t>Считают ли Вас человеком живым и веселым?</t>
  </si>
  <si>
    <t>После того, как дело сделано, часто ли Вы возвращаетесь к нему мысленно и думает, что могли бы сделать лучше?</t>
  </si>
  <si>
    <t>Вы обычно молчаливый и сдержанный, когда находитесь среди людей?</t>
  </si>
  <si>
    <t>Вы иногда сплетничаете?</t>
  </si>
  <si>
    <t>Бывает ли, что Вам не спиться оттого, что разные мысли лезут в голову?</t>
  </si>
  <si>
    <t>Верно ли, что Вам приятнее и легче прочесть о том, что Вас интересует в книге, хотя можно быстрее и проще узнать об этом у друзей?</t>
  </si>
  <si>
    <t>Бывает ли у Вас сильное сердцебиение?</t>
  </si>
  <si>
    <t>Нравиться ли Вам работа, требующая постоянного внимания?</t>
  </si>
  <si>
    <t>Бывает ли, что Вас "бросает в дрожь"?</t>
  </si>
  <si>
    <t>Верно ли, что Вы всегда говорите о знакомых Вам людях только хорошее, даже тогда, когда уверены, что они об этом не узнают?</t>
  </si>
  <si>
    <t>Верно ли, что Вам не приятно бывать в компании, где постоянно подшучивают друг над другом?</t>
  </si>
  <si>
    <t>Вы раздражительны?</t>
  </si>
  <si>
    <t>Нравиться ли Вам работа, которая требует быстроты действий?</t>
  </si>
  <si>
    <t>Верно ли, что Вам не редко не дают покоя мысли о разных неприятностях и "ужасах", которые могли бы произойти, хотя все кончилось благополучно?</t>
  </si>
  <si>
    <t>Вы ходите медленно и неторопливо?</t>
  </si>
  <si>
    <t>Вы когда-нибудь опаздывали на свидание, работу или учебу?</t>
  </si>
  <si>
    <t>Часто ли Вам снятся кошмары?</t>
  </si>
  <si>
    <t>Верно ли, что Вы такой любитель поговорить, что никогда не упустите удобного случая побеседовать с незнакомым человеком?</t>
  </si>
  <si>
    <t>Беспокоят ли Вас какие-нибудь боли?</t>
  </si>
  <si>
    <t>Огорчились бы Вы, если бы долго не могли видеться со своими друзьями?</t>
  </si>
  <si>
    <t>Можете ли Вы назвать себя нервным человеком?</t>
  </si>
  <si>
    <t>Есть ли среди Ваших знакомых такие, которые Вам явно не нравятся?</t>
  </si>
  <si>
    <t>Можете Вы сказать, что Вы уверенный в себе человек?</t>
  </si>
  <si>
    <t>Легко ли Вас задевает критика Ваших недостатков или Вашей работы?</t>
  </si>
  <si>
    <t>Трудно ли получить настоящее удовольствие от вечеринки?</t>
  </si>
  <si>
    <t>Беспокоит ли Вас чувство, что Вы чем-то хуже других?</t>
  </si>
  <si>
    <t>Сумели бы Вы внести оживление в скучную компанию?</t>
  </si>
  <si>
    <t>Бывает ли, что Вы говорите о вещах, в которых совсем не разбираетесь?</t>
  </si>
  <si>
    <t>Беспокоитесь ли Вы о своем здоровье?</t>
  </si>
  <si>
    <t>Любите ли Вы подшутить над другими?</t>
  </si>
  <si>
    <t>Страдает ли Вы от бессонницы?</t>
  </si>
  <si>
    <t>Шкала достоверности:</t>
  </si>
  <si>
    <t>Итого:</t>
  </si>
  <si>
    <t>Шкала экстраверсии</t>
  </si>
  <si>
    <t>Шкала эмоциональной устойчивости</t>
  </si>
  <si>
    <t>Тест Г. Айзенка на определение типа темперамента</t>
  </si>
  <si>
    <t>№</t>
  </si>
  <si>
    <t>фамилия, имя</t>
  </si>
  <si>
    <t>Э</t>
  </si>
  <si>
    <t>Н</t>
  </si>
  <si>
    <t>Строка</t>
  </si>
  <si>
    <t>Столбец</t>
  </si>
  <si>
    <t xml:space="preserve">Протокол № </t>
  </si>
  <si>
    <t>обследования учащихся по методу Айзенка</t>
  </si>
  <si>
    <t>Класс:</t>
  </si>
  <si>
    <t>Дата:</t>
  </si>
  <si>
    <t xml:space="preserve">Экстраверсия - </t>
  </si>
  <si>
    <t>Нейротизм -</t>
  </si>
  <si>
    <t>Поведенческие проявления:</t>
  </si>
  <si>
    <t>Пути коррекции:</t>
  </si>
  <si>
    <t>Психолог</t>
  </si>
  <si>
    <t>Лживость -</t>
  </si>
  <si>
    <t>Безмятежный, мирный, невозмутимый. В группе скромен. Дружбу не навязывает, но и не отвергает, если ему предложат. Склонен к упрямству, если ощущает свою правоту. Не смешлив. Речь спокойная. Терпелив. Хладнокровен.</t>
  </si>
  <si>
    <t>Созерцателен, спокоен. Имеет низкий уровень заинтересованности в реальной жизни, а значит, и низкие достижения. Направлен на внутренние выдуманные или вычитанные коллизии. Послушно-безразличен.</t>
  </si>
  <si>
    <t>Человек скромный, активный, направленный на дело. Справедливый, преданный друг. Очень хороший, умелый помошник, но плохой организатор. Застенчив, предпочитает оставаться в тени. В компаниях, как правило, не состоит. Дружит вдвоем. Взаимоотношениям придает большое значение. Иногда скучновато-морализирующий.</t>
  </si>
  <si>
    <t>Сдержанный, робкий, чувствительный, стесняется в незнакомой ситуации. Неуверенный, мечтательный. Любит философствовать, не любит многолюдья. Имеет склонность к сомнениям. Мало верит в свои силы. В целом уравновешен. Не склонен паниковать и драматизировать ситуацию. Тревожный. Часто пребывает в нерешительности, склонен к фантазиям.</t>
  </si>
  <si>
    <t>Тип неспокойный, настороженный, неуверенный в себе. Ищет опеки. Необщителен, поэтому имеет смещенные оценки и самооценки. Высокоранимый. Адаптация идет длительно, поэтому действия замедленны. Не любит активный образ жизни. Созерцатель. Часто склонен к философии. Легко драматизирует ситуацию.</t>
  </si>
  <si>
    <t>Человек спокойный, склонный к общению в компаниях. Эстетически одаренный. Скорее созерцатель,чем деятель. Уравновешенный. Безразличный к успехам. Любит жить «как все». Во взаимоотношениях ровен, но глубоко переживать не умеет. Легко избегает конфликтов.</t>
  </si>
  <si>
    <t>Спокойный тип. Молчаливый, рассудительный. Замедленно-деятельный, очень последовательный, самостоятельный, независимый, кропотливый. Беспристрастный, скромный, низкоэмоциональный. Иногда отвлечен от реальности.</t>
  </si>
  <si>
    <t>Спокоен, уравновешен, терпелив, педантичен. Честолюбив, целеустремленный. Имеет твердые принципы. Временами обидчив.</t>
  </si>
  <si>
    <t>Уравновешенно-меланхоличный. Тонко чувствительный. Привязчивый. Ценит доверительно-интимные отношения, спокойный. Ценит юмор. В целом - оптимист. Иногда паникует, иногда впадает в депрессии. Однако чаще спокойно-задумчив.</t>
  </si>
  <si>
    <t>Эмпатичный. Очень жалостливый, склонный поддерживать слабых, предпочитает интимно-дружеские контакты. Настроение чаще спокойно-пониженное. Скромный. Застенчивый. Не уверен в себе. Созерцатель. Легко становится настороженным и подозрительным в неблагоприятных условиях.</t>
  </si>
  <si>
    <r>
      <t xml:space="preserve">Высокочувствительный тип, недоверчивый, затаенно-страстный, молчаливый, замкнуто-обидчивый. Самолюбивый, независимый, имеет критический ум. Пессимист. Склонен к обобщенному мышлению. Часто - </t>
    </r>
    <r>
      <rPr>
        <b/>
        <u val="single"/>
        <sz val="12"/>
        <color indexed="8"/>
        <rFont val="Times New Roman"/>
        <family val="1"/>
        <charset val="204"/>
      </rPr>
      <t>неуверенность в себе.</t>
    </r>
  </si>
  <si>
    <t>Активный, жизнерадостный. Общительный. В общении неразборчив. Легко попадает в асоциальные группировки вследствие плохой сопротивляемости дезорганизующим условиям. Склонный к новизне, любознательный. Социальный интеллект развит слабо. Нет умении строить адекватные оценки и самооценки. Часто нет твердых принципиальных установок. Энергичен. Доверчив.</t>
  </si>
  <si>
    <t>Активный, иногда взрывчатый, иногда беспечно-веселый.Часто спокойно-безразличен. Инициативы почти не проявляет, действует по указке. Пассивен в социальных контактах. К глубоким эмоциональным переживаниям не расположен. Склонен к монотонной кропотливой работе.</t>
  </si>
  <si>
    <t>Очень пассивно-безразличный. Уверен в себе. В отношении к окружающим жестко-требователен. Злопамятен. Часто проявляет пассивное упрямство. Очень педантичен, мелочен. Рассудителен, хладнокровен. К чужому мнению относится безразлично. Ригиден, предпочитает привычные дела и монотонность быта. Интонации речи маловыразительные. Малоэстетичен.</t>
  </si>
  <si>
    <t xml:space="preserve">Застенчив, независтлив, стремится к самостоятельности, привязчив. Доброжелателен. С близкими людьми проявляет наблюдательность, чувство юмора. Склонен к глубоким доверительным отношениям. Избегает ситуации риска, опасности. Не выносит навязанный темп. Иногда склонен к быстрым решениям Часто раскаивается в своих поступках. В неудачах обвиняет только себя.    </t>
  </si>
  <si>
    <t>Меланхоличный, честолюбивый, упорный, серьезный. Иногда склонен к уныло-тревожному настроению. Дружит с немногочисленным кругом людей. Необидчив, но иногда мнителен. Самостоятелен в решениях относительно принципиальных вопросов, но зависим от близких в эмоциональной жизни.</t>
  </si>
  <si>
    <t>Вечно недовольный, ворчливый, склонный к придиркам. Мелочно-требовательный. К язвительности не склонен. Легко обижается по пустякам. Часто хмурый, раздражителен. Завистлив. В делах неуверенный. В отношениях - подчиненный. Перед трудностями пасует. В группе, классе держится в стороне. Злопамятный. Друзей не имеет. Сверстниками командует. Голос тихий, резкий.</t>
  </si>
  <si>
    <t>Активный, уравновешенный тип. Энергичен. Среднеобщителен. Привязчив к немногочисленным друзьям. Упорядочен. Умеет ставить перед собой задачи и добиваться решений. Не склонен к соперничеству. Иногда обидчив.</t>
  </si>
  <si>
    <t>Очень энергичен, жизнерадостен. «Любимец публики». Считается, что подростки такого типа счастливцы. Действительно, они часто очень одаренны, легко учатся, артистичны, малоугомляемы. Однако наличие этих качеств часто имеет негативные результаты. Подростки (и молодые люди) с детства привыкают, что им все доступно. В результате чего не учатся серьезно работать над достижением цели. Легко все бросают, часто прерывают дружбу. Поверхностны. Имеют довольно низкий социальный интеллект.</t>
  </si>
  <si>
    <t>Честолюбив, неудачи не снижают уверенности в себе. Заносчив. Злопамятен. Энергичен. Упорен. Целеустремлен. Склонен к конфликтности. Не уступает, даже если не прав. Мук совести не испытывает. В общении не склонен к сопереживанию. Ценит только информативность. Эмоционально ограниченный тип.</t>
  </si>
  <si>
    <t xml:space="preserve">Жестко требователен к окружающим: упрям, горд, очень честолюбив. Энергичен, общителен, настроение чаще боевитое. Неудачи скрывает. Любит быть на виду. Хладнокровен.      </t>
  </si>
  <si>
    <t>Артистичен. Любит развлекать. Недостаточно настойчив. Общителен. Неглубок. Уравновешен.</t>
  </si>
  <si>
    <t>Очень эмоционален. Восторженный, жизнерадостный, общительный, влюбчивый. В контактах - неразборчив, дружески настроен ко всем. Непостоянен, наивен, ребячлив, нежен. Пользуется симпатией окружающих. Фантазер. Не стремится к лидерству, предпочитая интимно-дружеские связи.</t>
  </si>
  <si>
    <t>Общительный, активный, инициативен, увлекающийся. При этом умеет управлять собой. Умеет добиваться намеченной цели. Честолюбив. Любит лидировать и умеет быть организатором. Пользуется доверием и искренним уважением окружающих. Характер легкий, эстетичен, ровно оживлен.</t>
  </si>
  <si>
    <t>Гордый, стремится к первенству, злопамятен. Стремится к лидерству во всем. Энергичен, упорен. Спокойный, расчетливый. Любит риск, непреклонный в достижениях. Не лишен артистизма, хотя и суховат.</t>
  </si>
  <si>
    <t>Очень демонстративен, не умеет сопереживать. Эмоционально беден. Любит противопоставлять себя коллективу. Очень напорист в достижении значимых для себя ценностей. Престижен. Часто фальшив. Практичен.</t>
  </si>
  <si>
    <t>Властный, мнительный, подозрительный, педантичный. Всегда стремится к первенству. Мелочный. Наслаждается любым превосходством. Язвительно-желчен. Склонен к насмешке над более слабыми. Мстителен, пренебрежителен, деспотичен. Утомляем.</t>
  </si>
  <si>
    <r>
      <t xml:space="preserve">Радостный, общительный, разговорчивый. Любит быть на виду. Оптимист, верит в успех. Поверхностен. Легко прощает обиды, превращает конфликты в шутку. Впечатлителен, любит новизну. Пользуется всеобщей любовью. Однако поверхностен, беспечен. Прихотлив. Артистичен. Не умеет добиваться результатов (увлекается, но </t>
    </r>
    <r>
      <rPr>
        <b/>
        <u val="single"/>
        <sz val="12"/>
        <color indexed="8"/>
        <rFont val="Times New Roman"/>
        <family val="1"/>
        <charset val="204"/>
      </rPr>
      <t>быстро остывает).</t>
    </r>
  </si>
  <si>
    <t>Активный, общительный, благородный, честолюбивый. Легко соглашается на рискованные развлечения. Не всегда разборчив в друзьях, в средствах достижения цели. Благороден. Часто эгоистичен. Обаятелен. Имеет организаторские склонности.</t>
  </si>
  <si>
    <t>Легко подчиняется дисциплине. Обладает чувством собственного достоинства. Организатор, Склонен к искусству, спорту. Активен. Влюбчив. Легко увлекается людьми и событиями. Впечатлителен.</t>
  </si>
  <si>
    <t>Сложный тип. Тщеславен. Энергичен. Жизнерадостен. Не имеет, как правило, высокой духовной направленности. Погружен в житейские  радости. Во главу угла жизни ставит бытовые потребности. Преклоняется перед престижностью. Всеми силами стремится достичь удачи, успеха, выгоды. Презирает неудачников. Общительный, демонстративный. Жестко выдвигает свои требования.</t>
  </si>
  <si>
    <t>Активный, имеет хорошо развитые бойцовские качества. Насмешлив. Стремится общаться со всеми «на равных». Очень честолюбив. В случае несогласия с позицией более старшего принимает активно противоборствующую позицию. Не выносит безразличия в свой адрес.</t>
  </si>
  <si>
    <r>
      <t xml:space="preserve">Воспитателей беспокоят мало, а значит, всегда страдают от невнимания педагогов, тренеров, начальников. Главное в подходе - повысить самооценку посредством привлечения внимания группы к данному человеку. Желательно, чтобы у индивида была возможность выбора темпа работы. Подчеркивать ценность таких качеств, </t>
    </r>
    <r>
      <rPr>
        <b/>
        <u val="single"/>
        <sz val="12"/>
        <color indexed="8"/>
        <rFont val="Times New Roman"/>
        <family val="1"/>
        <charset val="204"/>
      </rPr>
      <t>как скромность, хладнокровие.</t>
    </r>
  </si>
  <si>
    <r>
      <t xml:space="preserve">Остро нуждается в повышении самооценки, это разрушает безразличие и повышает уровень притязаний, а следо­вательно, качество работы или учебы. Желательно найти сильные стороны (способности, задатки), чтобы как-то </t>
    </r>
    <r>
      <rPr>
        <b/>
        <u val="single"/>
        <sz val="12"/>
        <color indexed="8"/>
        <rFont val="Times New Roman"/>
        <family val="1"/>
        <charset val="204"/>
      </rPr>
      <t>увлечь работой.</t>
    </r>
  </si>
  <si>
    <r>
      <t xml:space="preserve">В деятельности желательно предоставить свободный режим; поощрять, это активизирует инициативу. Постараться раскрепостить, чтобы действовал самостоятельно, а не по указке (по природе подчиняем). Избегать публичной критики. Внушать уверенность в своих силах и правах. Не допускать слепой веры в </t>
    </r>
    <r>
      <rPr>
        <b/>
        <u val="single"/>
        <sz val="12"/>
        <color indexed="8"/>
        <rFont val="Times New Roman"/>
        <family val="1"/>
        <charset val="204"/>
      </rPr>
      <t>чей-либо авторитет.</t>
    </r>
  </si>
  <si>
    <t>Стараться поддерживать, опекать, подчеркивать перед группой положительные качества и проявления (серьезность, воспитанность, чуткость). Можно увлечь идеей (например, помощи кому-то более слабому). Это повысит самооценку, даст повод к более оптимистическому ощущению жизни.</t>
  </si>
  <si>
    <r>
      <t>Стремиться поддержать. Оградить от насмешек. Выделять положительные стороны (вдумчивость, склонность к монотонной деятельности). Подобрать деятельность, не требующую активного общения, строгой временной регламентации, а также не включенную в жесткую систему субординации. Активизировать интерес к окружающим. Исподволь сводить с людьми доброжелатель</t>
    </r>
    <r>
      <rPr>
        <b/>
        <u val="single"/>
        <sz val="12"/>
        <color indexed="8"/>
        <rFont val="Times New Roman"/>
        <family val="1"/>
        <charset val="204"/>
      </rPr>
      <t>но-энергичными</t>
    </r>
  </si>
  <si>
    <t>Главная задача — активизировать по­требность в деятельности. Найти занятие, могущее заинтересовать (скорее это нечто, связанное с художественными проявлениями). Поощрять успехи. Желательно чаще общаться с подростком, обращая внимание на развитие социального интеллекта.</t>
  </si>
  <si>
    <r>
      <t xml:space="preserve"> У подростков данного типа надо постараться повысить самооценку, развить систему притязаний, раскрыть склонности и способности подростка. Заинтересовать чем-то можно, дав какую-то работу с высокой личной ответственностью </t>
    </r>
    <r>
      <rPr>
        <b/>
        <u val="single"/>
        <sz val="12"/>
        <color indexed="8"/>
        <rFont val="Times New Roman"/>
        <family val="1"/>
        <charset val="204"/>
      </rPr>
      <t>(по типу деятельность должна быть</t>
    </r>
    <r>
      <rPr>
        <b/>
        <sz val="12"/>
        <color indexed="8"/>
        <rFont val="Times New Roman"/>
        <family val="1"/>
        <charset val="204"/>
      </rPr>
      <t xml:space="preserve"> больше связана с бумагами, чем с людьми). Подростки такого типа нуждаются в советах по разным вопросам, но выраженных в деликатной форме.</t>
    </r>
  </si>
  <si>
    <t>Любят доверительные отношения, спокойный темп работы. Не склонны к панибратству. Желательно поощрять при классе (группе) за аккуратность, исполнительность. Работать над повышением уверенности в своих силах.</t>
  </si>
  <si>
    <t>Создать обстановку активной спокойной деятельности. Желательно избежать жесткой регламентации. Рекомендовать эстетические и литературные занятия.</t>
  </si>
  <si>
    <t>Рекомендуется наладить щадяще-развивающий режим. Контролировать исподволь, относиться спокойно-доброжелательно. Помогать в трудных ситуациях, какими в данном случае являются достижение цели, формирование активной позиции, налаживание контактов (со сверстниками и взрослыми). Исключить публичное обсуждение, если возможны негативные оценки.</t>
  </si>
  <si>
    <r>
      <t xml:space="preserve">В подходе желательны: оберегающий режим, поощрения при одноклассниках, доброжелательность, уважительность. Следует поддерживать справедливые критические суждения, но избегать развития у подростка морализирования </t>
    </r>
    <r>
      <rPr>
        <b/>
        <u val="single"/>
        <sz val="12"/>
        <color indexed="8"/>
        <rFont val="Times New Roman"/>
        <family val="1"/>
        <charset val="204"/>
      </rPr>
      <t>и критиканства.</t>
    </r>
  </si>
  <si>
    <t>Режим желателен более жесткий, мобилизующий. Установить доброжелательные отношения, но подросток должен чувствовать, что за ним наблюдают. Стремиться направлять энергию на полезное дело (например, увлечь глобальной идеей достичь чего-то — поступить в престижный вуз и т. п.). Однако в этом случае необходимо вместе распланировать предстоящую работу, фиксировать сроки и объемы и жестко контролировать выполнение. Желательно подростка данного типа ввести в состав группы или бригады с сильным лидером и позитивными установками.</t>
  </si>
  <si>
    <t>Желательно спокойно-деловое отношение. Находить и рекомендовать лучше индивидуальные занятия. Хорошо справляются с административной работой.</t>
  </si>
  <si>
    <r>
      <t xml:space="preserve">Создать у подростка ощущение, что он интересен воспитателю (тренеру и т. д.). Следует интересоваться мелочами быта, самочувствия. Среди общественных поручений желательно выбрать что-то, требующее аккуратного исполнения (ведение журнала или табеля, учет чего-то и т. п.). Хвалить за исполнительность. Помогать в выборе занятий (желательно индивидуальные, а не групповые виды спорта </t>
    </r>
    <r>
      <rPr>
        <b/>
        <u val="single"/>
        <sz val="12"/>
        <color indexed="8"/>
        <rFont val="Times New Roman"/>
        <family val="1"/>
        <charset val="204"/>
      </rPr>
      <t>или художественной самодеятельности).</t>
    </r>
  </si>
  <si>
    <t>Обеспечить спокойную доброжелательную обстановку. Стараться вовлекать в активное решение целевых вопросов. Поощрять социальную активность, вовлекать в участие в каких-либо мероприятиях (семинарах, конференциях и т. п.).</t>
  </si>
  <si>
    <t>Рекомендуется направлять усилия на повышение самооценки, укреплять уверенность в себе.</t>
  </si>
  <si>
    <r>
      <t xml:space="preserve">Желательно наладить хотя бы минимальные взаимоотношения. Это легче сделать, основываясь на мнительности данного человека. Можно интересоваться его самочувствием, успехами в доверительной беседе. В качестве какой-то общественной нагрузки, позволяющей иметь опору во взаимоотношениях, можно дать канцелярскую работу (педантические свойства позволят делать ее хорошо). </t>
    </r>
    <r>
      <rPr>
        <b/>
        <u val="single"/>
        <sz val="12"/>
        <color indexed="8"/>
        <rFont val="Times New Roman"/>
        <family val="1"/>
        <charset val="204"/>
      </rPr>
      <t xml:space="preserve">Поощрять за исполнительность при всем </t>
    </r>
    <r>
      <rPr>
        <b/>
        <sz val="12"/>
        <color indexed="8"/>
        <rFont val="Times New Roman"/>
        <family val="1"/>
        <charset val="204"/>
      </rPr>
      <t>коллективе, что позволит как-то наладить отношения со сверстниками. Подростки такого типа требуют постоянного внимания и индивидуального взаимодействия.</t>
    </r>
  </si>
  <si>
    <t>Режим желателен более жесткий, мобилизующий. Установить доброжелательные отношения, но подросток должен чувствовать, что за ним наблюдают.. Стремиться направлять энергию на полезное дело (например, увлечь глобальной идеей достичь чего-то — по­ступить в престижный вуз и т. п.). Однако в этом случае необходимо вместе распланировать предстоящую работу, фиксировать сроки и объемы и жестко контролировать выполнение. Желательно подростка данного типа ввести в состав группы или бригады с сильным лидером и позитивными установками.</t>
  </si>
  <si>
    <t>Предпочитает спокойное доверительное отношение окружающих. Желательно отлаживание четких деловых контактов.</t>
  </si>
  <si>
    <t>Требуют доброжелательно-строгого отношения. В коллективе не стоит выбирать на лидерские должности (лучше часто предлагать разовые поручения организаторского типа). Строго требовать выполнения поручения. Желательно вместе с подростком найти какую-то значимую цепь (например овладеть иностранным языком), разбить на периоды срок исполнения, расписать по времени задачи и контролировать выполнение. Это, с одной стороны, поможет добиться поставленной цели, с другой стороны - приучит к упорядоченной работе.</t>
  </si>
  <si>
    <t>Не поддерживать в конфликтных ситуациях. Воздействовать через честолюбие. Отношения поддерживать ровные, пытаясь исподволь развивать социальный интеллект.</t>
  </si>
  <si>
    <t>Взаимоотношения строить на основе уважения, высокой требовательности. Можно посмеиваться над недостатками, если подросток заносчив.</t>
  </si>
  <si>
    <t>Поддерживать усилия, направленные на достижение интересных целей (у самого, хватает инициативы выбрать какое-то занятие или цель, но не хватает упорства). Поощрять артистизм, но не допускать до клоунства.</t>
  </si>
  <si>
    <t>Поддерживать положительный настрой. Желательно развивать эстетические склонности, поддерживать увлечения (поощрять, интересоваться, предлагать выступить перед классом, группой). Обратить внимание на выработку волевых качеств (настойчивости, уровня притязаний).</t>
  </si>
  <si>
    <t>Создать возможность лидерства. Помогать в решении групповых и индивидуальных задач. Следить за тем, чтобы  нагрузка (учебная, производственная и общественная) была в разумных пределах.</t>
  </si>
  <si>
    <t>Не допускать зазнайства. Поддерживать в позитивных усилиях. Помогать в лидерстве, не допускать командный стиль отношений. Нейтрализовать озлобленность. Развивать социальный интеллект.</t>
  </si>
  <si>
    <t>Режим взаимодействия мягкий, терпимый, чтобы  не обострять негативные качества. Вовлечь в спортивные или технические занятия, чтобы подросток мог перевести энергетику в позитивное русло, а потребность в борьбе за первенство в приемлемую форму. Желательно эстетическое воспитание. вовлекать в позитивные социальные группы с сильным влиятельным лидером.</t>
  </si>
  <si>
    <r>
      <t xml:space="preserve">Нельзя относиться равнодушно. Можно относиться дружелюбно, можно - с иронией. Дать возможность занять лидерское положение, однако при этом следует выбрать пост, на котором он больше внимания уделял бы бумагам, чем людям. Поощрять волю и упорство. При этом подростку желательно воспитывать в себе позитивное эмоциональное отношение </t>
    </r>
    <r>
      <rPr>
        <b/>
        <u val="single"/>
        <sz val="12"/>
        <color indexed="8"/>
        <rFont val="Times New Roman"/>
        <family val="1"/>
        <charset val="204"/>
      </rPr>
      <t>к окружающим и позитивные установки.</t>
    </r>
  </si>
  <si>
    <t>Поощрять трудолюбие, использовать природный артистизм и склонность к новизне. Желательно исподволь приучать к настойчивости, дисциплине, организованности (например, предлагая оригинальные задания). Рекомендуется помочь организовать время {кружковой работой, участием в экспедициях и т. д.).</t>
  </si>
  <si>
    <r>
      <t>Поощрять и развивать организаторские склонности. Может быть лидером, но надо контролировать. Удерживать от зазнайства. Лидерское положение в коллективе легко выправляет разболтанность, лень. Любит быть «на коне». Можно допускать коллективную крити</t>
    </r>
    <r>
      <rPr>
        <b/>
        <u val="single"/>
        <sz val="12"/>
        <color indexed="8"/>
        <rFont val="Times New Roman"/>
        <family val="1"/>
        <charset val="204"/>
      </rPr>
      <t>ку в случае</t>
    </r>
    <r>
      <rPr>
        <b/>
        <sz val="12"/>
        <color indexed="8"/>
        <rFont val="Times New Roman"/>
        <family val="1"/>
        <charset val="204"/>
      </rPr>
      <t xml:space="preserve"> необходимости.</t>
    </r>
  </si>
  <si>
    <t>Лидер по натуре как эмоционального, так и делового плана. Надо поддерживать лидерские усилия, помогать, направлять в деловом и личностном плане.</t>
  </si>
  <si>
    <t>Цель старшего - держать подростка «в рамках», так как тот склонен к зазнайству, подчинению себе окружающих. Действовать лучше спокойно и твердо. Выделять других, подчеркивая положительные личностные качества. Можно предложить роль организатора. При этом требовать выполнения обязанностей. Желательно эстетическое воспитание</t>
  </si>
  <si>
    <r>
      <t xml:space="preserve">Основная тактика — подчеркнутое уважение. Взаимоотношения следует строить на убеждении,  спокойном, доброжелательном тоне общения. При аффективном поведении возможна ироническая реакция. Не следует «выяснять отношения» в момент конфликта. Лучше обсудить проблемы позже в спокойной ситуации. При этом желательно акцентировать внимание на проблеме и на возможности решить ее без особого эмоционального напряженна. Подросткам данного типа необходима возможность проявления организаторских способностей, а также реализация энергетического потенциала (спортивные достижения </t>
    </r>
    <r>
      <rPr>
        <b/>
        <u val="single"/>
        <sz val="12"/>
        <color indexed="8"/>
        <rFont val="Times New Roman"/>
        <family val="1"/>
        <charset val="204"/>
      </rPr>
      <t>и т. п.).</t>
    </r>
    <r>
      <rPr>
        <sz val="12"/>
        <color indexed="8"/>
        <rFont val="Arial"/>
        <family val="2"/>
        <charset val="204"/>
      </rPr>
      <t xml:space="preserve">                   </t>
    </r>
  </si>
  <si>
    <t xml:space="preserve">Вам предлагается ответить на вопросы, касающиеся вашего обычного способа поведения.
Постарайтесь представить типичные ситуации и дайте первый «естественный» ответ, который придет вам в голову.
Не задерживайтесь подолгу над вопросами, пытаясь вникнуть в каждое слово; лучше отвечать сразу, быстро.
Помните, что нет «хороших» или «плохих» ответов. </t>
  </si>
  <si>
    <t>Мирхайдарова Алсу</t>
  </si>
  <si>
    <t>Группа</t>
  </si>
  <si>
    <t>1м1</t>
  </si>
  <si>
    <t>Аминева Ралина</t>
  </si>
  <si>
    <t>Андреев Юлиан</t>
  </si>
  <si>
    <t>Ахмадуллина Алсу</t>
  </si>
  <si>
    <t>Аюпова Айгуль</t>
  </si>
  <si>
    <t>Егоров Андрей</t>
  </si>
  <si>
    <t>Зиннатова Регина</t>
  </si>
  <si>
    <t>Иванова Наталья</t>
  </si>
  <si>
    <t>Катеранов Артем</t>
  </si>
  <si>
    <t>Кирдяшева Сабрина</t>
  </si>
  <si>
    <t>Костикова Надежда</t>
  </si>
  <si>
    <t>Мавлияров Ильгам</t>
  </si>
  <si>
    <t>Максимова Анастасия</t>
  </si>
  <si>
    <t>Романов Егор</t>
  </si>
  <si>
    <t>Рысаев Марсель</t>
  </si>
  <si>
    <t>Сафонова Алина</t>
  </si>
  <si>
    <t>Степанова Ангелина</t>
  </si>
  <si>
    <t>Суяргулова Диана</t>
  </si>
  <si>
    <t>Тимофеева Виолетта</t>
  </si>
  <si>
    <t>Фаткуллина Элина</t>
  </si>
  <si>
    <t>Хусаинова Айгузель</t>
  </si>
  <si>
    <t>Чернова Ксения</t>
  </si>
  <si>
    <t>Шайгарданова Алина</t>
  </si>
  <si>
    <t>Шарафутдинова Диана</t>
  </si>
  <si>
    <t>Шолохова Александра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</si>
</sst>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0"/>
      <color theme="1"/>
      <name val="Arial"/>
      <family val="2"/>
    </font>
    <font>
      <sz val="20"/>
      <color theme="1"/>
      <name val="Calibri"/>
      <family val="2"/>
      <scheme val="minor"/>
    </font>
    <font>
      <b/>
      <sz val="14"/>
      <color theme="1"/>
      <name val="Calibri"/>
      <family val="2"/>
      <charset val="204"/>
      <scheme val="minor"/>
    </font>
    <font>
      <b/>
      <sz val="18"/>
      <color theme="1"/>
      <name val="Calibri"/>
      <family val="2"/>
      <charset val="204"/>
      <scheme val="minor"/>
    </font>
    <font>
      <sz val="14"/>
      <color theme="1"/>
      <name val="Calibri"/>
      <family val="2"/>
      <scheme val="minor"/>
    </font>
    <font>
      <b/>
      <i/>
      <sz val="14"/>
      <color theme="1"/>
      <name val="Calibri"/>
      <family val="2"/>
      <scheme val="minor"/>
    </font>
    <font>
      <b/>
      <sz val="14"/>
      <color theme="1"/>
      <name val="Times New Roman"/>
      <family val="1"/>
      <charset val="204"/>
    </font>
    <font>
      <sz val="14"/>
      <color theme="1"/>
      <name val="Times New Roman"/>
      <family val="1"/>
      <charset val="204"/>
    </font>
    <font>
      <sz val="11"/>
      <color theme="1"/>
      <name val="Times New Roman"/>
      <family val="1"/>
      <charset val="204"/>
    </font>
    <font>
      <b/>
      <sz val="16"/>
      <color rgb="FF000000"/>
      <name val="Cambria"/>
      <family val="1"/>
      <charset val="204"/>
    </font>
    <font>
      <sz val="20"/>
      <color rgb="FFFF0000"/>
      <name val="Cambria"/>
      <family val="1"/>
      <charset val="204"/>
    </font>
    <font>
      <sz val="12"/>
      <color rgb="FF003399"/>
      <name val="Eskal Font4You"/>
      <family val="2"/>
      <charset val="204"/>
    </font>
    <font>
      <sz val="22"/>
      <color theme="1"/>
      <name val="Times New Roman"/>
      <family val="1"/>
      <charset val="204"/>
    </font>
    <font>
      <sz val="12"/>
      <color theme="1"/>
      <name val="Calibri"/>
      <family val="2"/>
      <scheme val="minor"/>
    </font>
    <font>
      <b/>
      <sz val="11"/>
      <color theme="1"/>
      <name val="Calibri"/>
      <family val="2"/>
      <charset val="204"/>
      <scheme val="minor"/>
    </font>
    <font>
      <sz val="11"/>
      <name val="Calibri"/>
      <family val="2"/>
      <charset val="204"/>
      <scheme val="minor"/>
    </font>
    <font>
      <b/>
      <sz val="11"/>
      <name val="Calibri"/>
      <family val="2"/>
      <charset val="204"/>
      <scheme val="minor"/>
    </font>
    <font>
      <sz val="8"/>
      <color theme="1"/>
      <name val="Calibri"/>
      <family val="2"/>
      <scheme val="minor"/>
    </font>
    <font>
      <sz val="20"/>
      <color theme="1"/>
      <name val="Times New Roman"/>
      <family val="1"/>
      <charset val="204"/>
    </font>
    <font>
      <b/>
      <sz val="10"/>
      <name val="Arial Cyr"/>
      <family val="2"/>
      <charset val="204"/>
    </font>
    <font>
      <sz val="10"/>
      <name val="Arial Cyr"/>
      <family val="2"/>
      <charset val="204"/>
    </font>
    <font>
      <sz val="14"/>
      <name val="Arial Cyr"/>
      <family val="2"/>
      <charset val="204"/>
    </font>
    <font>
      <b/>
      <i/>
      <sz val="10"/>
      <name val="Arial Cyr"/>
      <family val="2"/>
      <charset val="204"/>
    </font>
    <font>
      <b/>
      <sz val="12"/>
      <name val="Arial Cyr"/>
      <family val="2"/>
      <charset val="204"/>
    </font>
    <font>
      <b/>
      <u val="single"/>
      <sz val="10"/>
      <name val="Arial Cyr"/>
      <family val="2"/>
      <charset val="204"/>
    </font>
    <font>
      <b/>
      <i/>
      <u val="single"/>
      <sz val="10"/>
      <name val="Arial Cyr"/>
      <family val="2"/>
      <charset val="204"/>
    </font>
    <font>
      <b/>
      <i/>
      <sz val="12"/>
      <name val="Arial Cyr"/>
      <family val="2"/>
      <charset val="204"/>
    </font>
    <font>
      <b/>
      <sz val="12"/>
      <color indexed="8"/>
      <name val="Times New Roman"/>
      <family val="1"/>
      <charset val="204"/>
    </font>
    <font>
      <b/>
      <u val="single"/>
      <sz val="12"/>
      <color indexed="8"/>
      <name val="Times New Roman"/>
      <family val="1"/>
      <charset val="204"/>
    </font>
    <font>
      <b/>
      <sz val="12"/>
      <name val="Times New Roman"/>
      <family val="1"/>
      <charset val="204"/>
    </font>
    <font>
      <sz val="12"/>
      <color indexed="8"/>
      <name val="Arial"/>
      <family val="2"/>
      <charset val="204"/>
    </font>
    <font>
      <sz val="10"/>
      <color theme="1"/>
      <name val="Times New Roman"/>
      <family val="1"/>
      <charset val="204"/>
    </font>
    <font>
      <b/>
      <sz val="10"/>
      <name val="Times New Roman"/>
      <family val="1"/>
      <charset val="204"/>
    </font>
    <font>
      <sz val="9"/>
      <color theme="1" tint="0.25"/>
      <name val="Calibri"/>
      <family val="2"/>
      <scheme val="minor"/>
    </font>
    <font>
      <sz val="9"/>
      <color theme="1" tint="0.35"/>
      <name val="Calibri"/>
      <family val="2"/>
      <scheme val="minor"/>
    </font>
    <font>
      <sz val="8"/>
      <color rgb="FF000000"/>
      <name val="Arial Cyr"/>
      <family val="2"/>
    </font>
  </fonts>
  <fills count="6">
    <fill>
      <patternFill patternType="none"/>
    </fill>
    <fill>
      <patternFill patternType="gray125"/>
    </fill>
    <fill>
      <patternFill patternType="solid">
        <fgColor theme="3" tint="0.7999799847602844"/>
        <bgColor indexed="64"/>
      </patternFill>
    </fill>
    <fill>
      <patternFill patternType="solid">
        <fgColor theme="6" tint="0.5999900102615356"/>
        <bgColor indexed="64"/>
      </patternFill>
    </fill>
    <fill>
      <patternFill patternType="solid">
        <fgColor theme="8" tint="0.39998000860214233"/>
        <bgColor indexed="64"/>
      </patternFill>
    </fill>
    <fill>
      <patternFill patternType="solid">
        <fgColor rgb="FFCCFFFF"/>
        <bgColor indexed="64"/>
      </patternFill>
    </fill>
  </fills>
  <borders count="14">
    <border>
      <left/>
      <right/>
      <top/>
      <bottom/>
      <diagonal/>
    </border>
    <border>
      <left style="thin">
        <color auto="1"/>
      </left>
      <right style="thin">
        <color auto="1"/>
      </right>
      <top style="thin">
        <color auto="1"/>
      </top>
      <bottom style="thin">
        <color auto="1"/>
      </bottom>
    </border>
    <border>
      <left/>
      <right/>
      <top/>
      <bottom style="thin">
        <color auto="1"/>
      </bottom>
    </border>
    <border>
      <left style="thin">
        <color auto="1"/>
      </left>
      <right/>
      <top/>
      <bottom style="thin">
        <color auto="1"/>
      </bottom>
    </border>
    <border>
      <left style="thin">
        <color auto="1"/>
      </left>
      <right style="thin">
        <color auto="1"/>
      </right>
      <top style="thin">
        <color auto="1"/>
      </top>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top style="thin">
        <color auto="1"/>
      </top>
      <bottom/>
    </border>
    <border>
      <left/>
      <right/>
      <top style="thin">
        <color auto="1"/>
      </top>
      <bottom/>
    </border>
    <border>
      <left/>
      <right style="thin">
        <color auto="1"/>
      </right>
      <top style="thin">
        <color auto="1"/>
      </top>
      <bottom/>
    </border>
    <border>
      <left style="thin">
        <color auto="1"/>
      </left>
      <right/>
      <top/>
      <bottom/>
    </border>
    <border>
      <left/>
      <right style="thin">
        <color auto="1"/>
      </right>
      <top/>
      <bottom/>
    </border>
    <border>
      <left/>
      <right style="thin">
        <color auto="1"/>
      </right>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08">
    <xf numFmtId="0" fontId="0" fillId="0" borderId="0" xfId="0"/>
    <xf numFmtId="0" fontId="2" fillId="0" borderId="0" xfId="0" applyFont="1" applyAlignment="1">
      <alignment vertical="center"/>
    </xf>
    <xf numFmtId="0" fontId="0" fillId="0" borderId="0" xfId="0" applyFill="1"/>
    <xf numFmtId="0" fontId="0" fillId="0" borderId="1" xfId="0" applyBorder="1"/>
    <xf numFmtId="0" fontId="5" fillId="0" borderId="0" xfId="0" applyFont="1" applyFill="1" applyBorder="1" applyAlignment="1">
      <alignment vertical="center"/>
    </xf>
    <xf numFmtId="0" fontId="0" fillId="0" borderId="0" xfId="0" applyFill="1" applyBorder="1"/>
    <xf numFmtId="0" fontId="6" fillId="0" borderId="0" xfId="0" applyFont="1" applyFill="1" applyBorder="1" applyAlignment="1">
      <alignment/>
    </xf>
    <xf numFmtId="0" fontId="0" fillId="0" borderId="0" xfId="0" applyBorder="1" applyAlignment="1">
      <alignment/>
    </xf>
    <xf numFmtId="0" fontId="0" fillId="0" borderId="0" xfId="0" applyBorder="1"/>
    <xf numFmtId="0" fontId="7" fillId="0" borderId="1" xfId="0" applyFont="1" applyFill="1" applyBorder="1" applyAlignment="1">
      <alignment horizontal="left" vertical="center"/>
    </xf>
    <xf numFmtId="0" fontId="9" fillId="0" borderId="0" xfId="0" applyFont="1"/>
    <xf numFmtId="0" fontId="7" fillId="0" borderId="1" xfId="0" applyFont="1" applyFill="1" applyBorder="1" applyAlignment="1">
      <alignment horizontal="center" vertical="center"/>
    </xf>
    <xf numFmtId="0" fontId="3" fillId="2" borderId="1" xfId="0" applyFont="1" applyFill="1" applyBorder="1" applyAlignment="1" applyProtection="1">
      <alignment horizontal="center" vertical="center"/>
      <protection/>
    </xf>
    <xf numFmtId="0" fontId="4" fillId="3" borderId="1" xfId="0" applyNumberFormat="1" applyFont="1" applyFill="1" applyBorder="1" applyAlignment="1" applyProtection="1">
      <alignment horizontal="center" vertical="center"/>
      <protection locked="0"/>
    </xf>
    <xf numFmtId="0" fontId="8" fillId="0" borderId="1" xfId="0" applyFont="1" applyBorder="1" applyAlignment="1">
      <alignment horizontal="center" vertical="center"/>
    </xf>
    <xf numFmtId="0" fontId="0" fillId="0" borderId="0" xfId="0" applyProtection="1">
      <protection/>
    </xf>
    <xf numFmtId="0" fontId="0" fillId="0" borderId="1" xfId="0" applyBorder="1" applyAlignment="1">
      <alignment horizontal="center" vertical="center"/>
    </xf>
    <xf numFmtId="0" fontId="8" fillId="0" borderId="1" xfId="0" applyFont="1" applyBorder="1" applyAlignment="1">
      <alignment horizontal="center" vertical="center"/>
    </xf>
    <xf numFmtId="0" fontId="7" fillId="0" borderId="1" xfId="0" applyFont="1" applyFill="1" applyBorder="1" applyAlignment="1">
      <alignment horizontal="center" vertical="center"/>
    </xf>
    <xf numFmtId="0" fontId="0" fillId="0" borderId="2" xfId="0" applyFont="1" applyBorder="1" applyAlignment="1">
      <alignment vertical="center" wrapText="1"/>
    </xf>
    <xf numFmtId="0" fontId="0" fillId="0" borderId="3" xfId="0" applyFont="1" applyBorder="1" applyAlignment="1">
      <alignment vertical="center" wrapText="1"/>
    </xf>
    <xf numFmtId="0" fontId="18" fillId="0" borderId="0" xfId="0" applyFont="1" applyProtection="1">
      <protection/>
    </xf>
    <xf numFmtId="0" fontId="0" fillId="4" borderId="1" xfId="0" applyFill="1" applyBorder="1"/>
    <xf numFmtId="0" fontId="3" fillId="4" borderId="1"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1" fillId="0" borderId="1" xfId="0" applyFont="1" applyFill="1" applyBorder="1" applyAlignment="1">
      <alignment horizontal="center"/>
    </xf>
    <xf numFmtId="0" fontId="21" fillId="0" borderId="1" xfId="0" applyFont="1" applyFill="1" applyBorder="1" applyAlignment="1" applyProtection="1">
      <alignment horizontal="left"/>
      <protection locked="0"/>
    </xf>
    <xf numFmtId="0" fontId="21" fillId="0" borderId="1" xfId="0" applyFont="1" applyFill="1" applyBorder="1" applyAlignment="1" applyProtection="1">
      <alignment horizontal="center"/>
      <protection locked="0"/>
    </xf>
    <xf numFmtId="0" fontId="21" fillId="5" borderId="1" xfId="0" applyFont="1" applyFill="1" applyBorder="1" applyAlignment="1" applyProtection="1">
      <alignment horizontal="center"/>
      <protection locked="0"/>
    </xf>
    <xf numFmtId="0" fontId="22" fillId="0" borderId="0" xfId="0" applyFont="1" applyProtection="1">
      <protection locked="0"/>
    </xf>
    <xf numFmtId="0" fontId="23" fillId="0" borderId="0" xfId="0" applyFont="1" applyAlignment="1">
      <alignment horizontal="left" vertical="center"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top" wrapText="1"/>
    </xf>
    <xf numFmtId="0" fontId="0" fillId="0" borderId="0" xfId="0" applyAlignment="1">
      <alignment wrapText="1"/>
    </xf>
    <xf numFmtId="0" fontId="26" fillId="0" borderId="5" xfId="0" applyFont="1" applyBorder="1" applyAlignment="1">
      <alignment horizontal="left" vertical="top" wrapText="1"/>
    </xf>
    <xf numFmtId="0" fontId="0" fillId="0" borderId="2" xfId="0" applyBorder="1"/>
    <xf numFmtId="0" fontId="0" fillId="0" borderId="6" xfId="0" applyBorder="1"/>
    <xf numFmtId="0" fontId="27" fillId="0" borderId="0" xfId="0" applyFont="1"/>
    <xf numFmtId="0" fontId="28" fillId="0" borderId="0" xfId="0" applyFont="1" applyAlignment="1">
      <alignment horizontal="left" vertical="top" wrapText="1"/>
    </xf>
    <xf numFmtId="0" fontId="30" fillId="0" borderId="0" xfId="0" applyFont="1" applyAlignment="1">
      <alignment horizontal="left" vertical="top" wrapText="1"/>
    </xf>
    <xf numFmtId="0" fontId="28" fillId="0" borderId="1" xfId="0" applyFont="1" applyBorder="1" applyAlignment="1">
      <alignment horizontal="left" vertical="top" wrapText="1"/>
    </xf>
    <xf numFmtId="0" fontId="20" fillId="5" borderId="1" xfId="0" applyFont="1" applyFill="1" applyBorder="1" applyAlignment="1">
      <alignment horizontal="center" shrinkToFit="1"/>
    </xf>
    <xf numFmtId="0" fontId="20" fillId="0" borderId="1" xfId="0" applyFont="1" applyFill="1" applyBorder="1" applyAlignment="1">
      <alignment horizontal="center" shrinkToFit="1"/>
    </xf>
    <xf numFmtId="0" fontId="32" fillId="0" borderId="1" xfId="0" applyFont="1" applyFill="1" applyBorder="1" applyAlignment="1" applyProtection="1">
      <alignment horizontal="left" shrinkToFit="1"/>
      <protection locked="0"/>
    </xf>
    <xf numFmtId="0" fontId="32" fillId="0" borderId="1" xfId="0" applyFont="1" applyFill="1" applyBorder="1" applyAlignment="1" applyProtection="1">
      <alignment horizontal="center"/>
      <protection locked="0"/>
    </xf>
    <xf numFmtId="0" fontId="32" fillId="0" borderId="1" xfId="0" applyFont="1" applyFill="1" applyBorder="1" applyAlignment="1" applyProtection="1">
      <alignment horizontal="left"/>
      <protection locked="0"/>
    </xf>
    <xf numFmtId="0" fontId="33" fillId="0" borderId="1" xfId="0" applyFont="1" applyFill="1" applyBorder="1" applyAlignment="1">
      <alignment horizontal="center" shrinkToFit="1"/>
    </xf>
    <xf numFmtId="0" fontId="4" fillId="3" borderId="5" xfId="0" applyFont="1" applyFill="1" applyBorder="1" applyAlignment="1" applyProtection="1">
      <alignment horizontal="center" vertical="center" shrinkToFit="1"/>
      <protection/>
    </xf>
    <xf numFmtId="0" fontId="4" fillId="3" borderId="6" xfId="0" applyFont="1" applyFill="1" applyBorder="1" applyAlignment="1" applyProtection="1">
      <alignment horizontal="center" vertical="center" shrinkToFit="1"/>
      <protection/>
    </xf>
    <xf numFmtId="0" fontId="4" fillId="3" borderId="7" xfId="0" applyFont="1" applyFill="1" applyBorder="1" applyAlignment="1" applyProtection="1">
      <alignment horizontal="center" vertical="center" shrinkToFit="1"/>
      <protection/>
    </xf>
    <xf numFmtId="0" fontId="4" fillId="4" borderId="5" xfId="0" applyFont="1" applyFill="1" applyBorder="1" applyAlignment="1" applyProtection="1">
      <alignment horizontal="center" vertical="center" shrinkToFit="1"/>
      <protection/>
    </xf>
    <xf numFmtId="0" fontId="4" fillId="4" borderId="6" xfId="0" applyFont="1" applyFill="1" applyBorder="1" applyAlignment="1" applyProtection="1">
      <alignment horizontal="center" vertical="center" shrinkToFit="1"/>
      <protection/>
    </xf>
    <xf numFmtId="0" fontId="4" fillId="4" borderId="7" xfId="0" applyFont="1" applyFill="1" applyBorder="1" applyAlignment="1" applyProtection="1">
      <alignment horizontal="center" vertical="center" shrinkToFit="1"/>
      <protection/>
    </xf>
    <xf numFmtId="0" fontId="3" fillId="2" borderId="1" xfId="0" applyFont="1" applyFill="1" applyBorder="1" applyAlignment="1" applyProtection="1">
      <alignment horizontal="left" vertical="top"/>
      <protection/>
    </xf>
    <xf numFmtId="0" fontId="3" fillId="3" borderId="1" xfId="0" applyFont="1" applyFill="1" applyBorder="1" applyAlignment="1" applyProtection="1">
      <alignment horizontal="center" vertical="center" wrapText="1"/>
      <protection/>
    </xf>
    <xf numFmtId="0" fontId="3" fillId="0" borderId="1" xfId="0" applyFont="1" applyBorder="1" applyAlignment="1" applyProtection="1">
      <alignment horizontal="center" vertical="center"/>
      <protection locked="0"/>
    </xf>
    <xf numFmtId="0" fontId="4" fillId="3" borderId="5" xfId="0" applyFont="1" applyFill="1" applyBorder="1" applyAlignment="1" applyProtection="1">
      <alignment horizontal="center" vertical="center" wrapText="1" shrinkToFit="1"/>
      <protection/>
    </xf>
    <xf numFmtId="0" fontId="4" fillId="3" borderId="6" xfId="0" applyFont="1" applyFill="1" applyBorder="1" applyAlignment="1" applyProtection="1">
      <alignment horizontal="center" vertical="center" wrapText="1" shrinkToFit="1"/>
      <protection/>
    </xf>
    <xf numFmtId="0" fontId="4" fillId="3" borderId="7" xfId="0" applyFont="1" applyFill="1" applyBorder="1" applyAlignment="1" applyProtection="1">
      <alignment horizontal="center" vertical="center" wrapText="1" shrinkToFit="1"/>
      <protection/>
    </xf>
    <xf numFmtId="0" fontId="0" fillId="4" borderId="1" xfId="0" applyFill="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2" xfId="0" applyFont="1" applyBorder="1" applyAlignment="1">
      <alignment horizontal="left" vertical="center"/>
    </xf>
    <xf numFmtId="0" fontId="19" fillId="0" borderId="0" xfId="0" applyFont="1" applyAlignment="1">
      <alignment horizontal="center" vertical="center" wrapText="1"/>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Border="1" applyAlignment="1">
      <alignment horizontal="left" vertical="center" wrapText="1" indent="1"/>
    </xf>
    <xf numFmtId="0" fontId="14" fillId="0" borderId="0" xfId="0" applyFont="1" applyAlignment="1">
      <alignment horizontal="right"/>
    </xf>
    <xf numFmtId="0" fontId="0" fillId="0" borderId="6" xfId="0" applyBorder="1" applyAlignment="1">
      <alignment horizontal="left" vertical="top" wrapText="1" indent="1"/>
    </xf>
    <xf numFmtId="0" fontId="0" fillId="0" borderId="7" xfId="0" applyBorder="1" applyAlignment="1">
      <alignment horizontal="left" vertical="top" wrapText="1" indent="1"/>
    </xf>
    <xf numFmtId="0" fontId="27" fillId="0" borderId="0" xfId="0" applyFont="1" applyAlignment="1" applyProtection="1">
      <alignment horizontal="left"/>
      <protection locked="0"/>
    </xf>
    <xf numFmtId="0" fontId="22" fillId="0" borderId="0" xfId="0" applyFont="1" applyAlignment="1">
      <alignment horizontal="right"/>
    </xf>
    <xf numFmtId="0" fontId="22" fillId="0" borderId="0" xfId="0" applyFont="1" applyAlignment="1">
      <alignment horizontal="center"/>
    </xf>
    <xf numFmtId="0" fontId="24" fillId="0" borderId="0" xfId="0" applyFont="1" applyAlignment="1">
      <alignment horizontal="left" vertical="top" wrapText="1"/>
    </xf>
    <xf numFmtId="14" fontId="24" fillId="0" borderId="0" xfId="0" applyNumberFormat="1" applyFont="1" applyAlignment="1" applyProtection="1">
      <alignment horizontal="center" vertical="center" wrapText="1"/>
      <protection locked="0"/>
    </xf>
    <xf numFmtId="0" fontId="23" fillId="0" borderId="0" xfId="0" applyFont="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12" xfId="0" applyFont="1" applyBorder="1" applyAlignment="1">
      <alignment horizontal="left" vertical="center" wrapText="1"/>
    </xf>
    <xf numFmtId="0" fontId="0" fillId="0" borderId="3" xfId="0" applyFont="1" applyBorder="1" applyAlignment="1">
      <alignment horizontal="left" vertical="center" wrapText="1"/>
    </xf>
    <xf numFmtId="0" fontId="0" fillId="0" borderId="2" xfId="0" applyFont="1" applyBorder="1" applyAlignment="1">
      <alignment horizontal="left" vertical="center" wrapText="1"/>
    </xf>
    <xf numFmtId="0" fontId="0" fillId="0" borderId="13" xfId="0" applyFont="1" applyBorder="1" applyAlignment="1">
      <alignment horizontal="left" vertical="center" wrapText="1"/>
    </xf>
    <xf numFmtId="0" fontId="13" fillId="0" borderId="0" xfId="0" applyFont="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19">
    <dxf>
      <fill>
        <patternFill patternType="mediumGray">
          <fgColor rgb="FF92D050"/>
        </patternFill>
      </fill>
    </dxf>
    <dxf>
      <fill>
        <patternFill patternType="mediumGray">
          <fgColor rgb="FFFFC000"/>
        </patternFill>
      </fill>
    </dxf>
    <dxf>
      <fill>
        <patternFill patternType="mediumGray">
          <fgColor rgb="FFFF0000"/>
        </patternFill>
      </fill>
    </dxf>
    <dxf>
      <fill>
        <patternFill patternType="mediumGray">
          <fgColor rgb="FF92D050"/>
        </patternFill>
      </fill>
    </dxf>
    <dxf>
      <fill>
        <patternFill patternType="mediumGray">
          <fgColor rgb="FFFFC000"/>
        </patternFill>
      </fill>
    </dxf>
    <dxf>
      <fill>
        <patternFill patternType="mediumGray">
          <fgColor rgb="FFFF0000"/>
        </patternFill>
      </fill>
    </dxf>
    <dxf>
      <fill>
        <patternFill patternType="mediumGray">
          <fgColor rgb="FF92D050"/>
        </patternFill>
      </fill>
    </dxf>
    <dxf>
      <fill>
        <patternFill patternType="mediumGray">
          <fgColor rgb="FFFFC000"/>
        </patternFill>
      </fill>
    </dxf>
    <dxf>
      <fill>
        <patternFill patternType="mediumGray">
          <fgColor rgb="FFFF0000"/>
        </patternFill>
      </fill>
    </dxf>
    <dxf>
      <fill>
        <patternFill patternType="mediumGray">
          <fgColor rgb="FF92D050"/>
        </patternFill>
      </fill>
    </dxf>
    <dxf>
      <fill>
        <patternFill patternType="mediumGray">
          <fgColor rgb="FFFFC000"/>
        </patternFill>
      </fill>
    </dxf>
    <dxf>
      <fill>
        <patternFill patternType="mediumGray">
          <fgColor rgb="FFFF0000"/>
        </patternFill>
      </fill>
    </dxf>
    <dxf>
      <fill>
        <patternFill patternType="mediumGray">
          <fgColor rgb="FF92D050"/>
        </patternFill>
      </fill>
    </dxf>
    <dxf>
      <fill>
        <patternFill patternType="mediumGray">
          <fgColor rgb="FFFF0000"/>
        </patternFill>
      </fill>
    </dxf>
    <dxf>
      <fill>
        <patternFill>
          <bgColor theme="9" tint="0.3999499976634979"/>
        </patternFill>
      </fill>
    </dxf>
    <dxf>
      <fill>
        <patternFill>
          <bgColor rgb="FF92D050"/>
        </patternFill>
      </fill>
    </dxf>
    <dxf>
      <fill>
        <patternFill>
          <bgColor theme="9" tint="0.3999499976634979"/>
        </patternFill>
      </fill>
    </dxf>
    <dxf>
      <font>
        <b/>
        <i val="0"/>
        <color auto="1"/>
      </font>
      <fill>
        <patternFill>
          <bgColor rgb="FF92D050"/>
        </patternFill>
      </fill>
    </dxf>
    <dxf>
      <font>
        <b/>
        <i val="0"/>
      </font>
      <fill>
        <patternFill>
          <bgColor rgb="FF92D05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9" Type="http://schemas.openxmlformats.org/officeDocument/2006/relationships/worksheet" Target="worksheets/sheet7.xml" /><Relationship Id="rId12" Type="http://schemas.openxmlformats.org/officeDocument/2006/relationships/calcChain" Target="calcChain.xml" /><Relationship Id="rId6" Type="http://schemas.openxmlformats.org/officeDocument/2006/relationships/worksheet" Target="worksheets/sheet4.xml" /><Relationship Id="rId7" Type="http://schemas.openxmlformats.org/officeDocument/2006/relationships/worksheet" Target="worksheets/sheet5.xml" /><Relationship Id="rId4" Type="http://schemas.openxmlformats.org/officeDocument/2006/relationships/worksheet" Target="worksheets/sheet2.xml" /><Relationship Id="rId1" Type="http://schemas.openxmlformats.org/officeDocument/2006/relationships/theme" Target="theme/theme1.xml" /><Relationship Id="rId5" Type="http://schemas.openxmlformats.org/officeDocument/2006/relationships/worksheet" Target="worksheets/sheet3.xml" /><Relationship Id="rId8" Type="http://schemas.openxmlformats.org/officeDocument/2006/relationships/worksheet" Target="worksheets/sheet6.xml" /><Relationship Id="rId11" Type="http://schemas.openxmlformats.org/officeDocument/2006/relationships/sharedStrings" Target="sharedStrings.xml" /><Relationship Id="rId10" Type="http://schemas.openxmlformats.org/officeDocument/2006/relationships/worksheet" Target="worksheets/sheet8.xml" /><Relationship Id="rId3" Type="http://schemas.openxmlformats.org/officeDocument/2006/relationships/worksheet" Target="worksheets/sheet1.xml" /><Relationship Id="rId2"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spcFirstLastPara="1" vertOverflow="ellipsis" anchor="ctr" anchorCtr="1" wrap="square"/>
          <a:lstStyle/>
          <a:p>
            <a:pPr>
              <a:defRPr lang="ru-RU" sz="1400" b="0" i="0" u="none" baseline="0" kern="1200" spc="0">
                <a:solidFill>
                  <a:schemeClr val="tx1">
                    <a:lumMod val="65000"/>
                    <a:lumOff val="35000"/>
                  </a:schemeClr>
                </a:solidFill>
                <a:latin typeface="+mn-lt"/>
                <a:ea typeface="+mn-ea"/>
                <a:cs typeface="+mn-cs"/>
              </a:defRPr>
            </a:pPr>
            <a:r>
              <a:rPr lang="ru-RU"/>
              <a:t>Стабильность</a:t>
            </a:r>
          </a:p>
        </c:rich>
      </c:tx>
      <c:layout/>
      <c:overlay val="0"/>
      <c:spPr>
        <a:noFill/>
        <a:ln w="9525">
          <a:noFill/>
        </a:ln>
        <a:effectLst/>
      </c:spPr>
    </c:title>
    <c:autoTitleDeleted val="0"/>
    <c:plotArea>
      <c:layout/>
      <c:scatterChart>
        <c:scatterStyle val="lineMarker"/>
        <c:varyColors val="0"/>
        <c:ser>
          <c:idx val="0"/>
          <c:order val="0"/>
          <c:tx>
            <c:v>Интроверсия</c:v>
          </c:tx>
          <c:spPr>
            <a:ln w="25400">
              <a:noFill/>
              <a:round/>
            </a:ln>
            <a:effectLst/>
          </c:spPr>
          <c:marker>
            <c:symbol val="circle"/>
            <c:size val="5"/>
            <c:spPr>
              <a:solidFill>
                <a:schemeClr val="accent1"/>
              </a:solidFill>
              <a:ln w="9525" cap="flat" cmpd="sng">
                <a:solidFill>
                  <a:schemeClr val="accent1"/>
                </a:solidFill>
              </a:ln>
              <a:effectLst/>
            </c:spPr>
          </c:marker>
          <c:dPt>
            <c:idx val="0"/>
            <c:spPr>
              <a:ln w="76200" cap="rnd" cmpd="sng">
                <a:solidFill>
                  <a:schemeClr val="tx1"/>
                </a:solidFill>
                <a:round/>
              </a:ln>
              <a:effectLst/>
            </c:spPr>
            <c:marker>
              <c:size val="5"/>
              <c:spPr>
                <a:solidFill>
                  <a:schemeClr val="accent1"/>
                </a:solidFill>
                <a:ln w="76200" cap="flat" cmpd="sng">
                  <a:solidFill>
                    <a:schemeClr val="accent1"/>
                  </a:solidFill>
                </a:ln>
                <a:effectLst/>
              </c:spPr>
            </c:marker>
          </c:dPt>
          <c:dLbls>
            <c:numFmt formatCode="General" sourceLinked="1"/>
            <c:spPr>
              <a:noFill/>
              <a:ln w="9525">
                <a:noFill/>
              </a:ln>
              <a:effectLst/>
            </c:spPr>
            <c:txPr>
              <a:bodyPr vert="horz" rot="0" spcFirstLastPara="1" vertOverflow="ellipsis" anchor="ctr" anchorCtr="1" wrap="square" lIns="38100" tIns="19050" rIns="38100" bIns="19050">
                <a:spAutoFit/>
              </a:bodyPr>
              <a:lstStyle/>
              <a:p>
                <a:pPr algn="ctr">
                  <a:defRPr lang="en-US" sz="900" b="0" i="0" u="none" baseline="0" kern="120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xVal>
            <c:numRef>
              <c:f>'Обработка результатов'!$I$20</c:f>
              <c:numCache>
                <c:formatCode>General</c:formatCode>
                <c:ptCount val="1"/>
                <c:pt idx="0">
                  <c:v>0</c:v>
                </c:pt>
              </c:numCache>
            </c:numRef>
          </c:xVal>
          <c:yVal>
            <c:numRef>
              <c:f>'Обработка результатов'!$I$20</c:f>
              <c:numCache>
                <c:formatCode>General</c:formatCode>
                <c:ptCount val="1"/>
                <c:pt idx="0">
                  <c:v>0</c:v>
                </c:pt>
              </c:numCache>
            </c:numRef>
          </c:yVal>
          <c:smooth val="0"/>
          <c:extLst>
            <c:ext xmlns:c16="http://schemas.microsoft.com/office/drawing/2014/chart" uri="{C3380CC4-5D6E-409C-BE32-E72D297353CC}">
              <c16:uniqueId val="{00000000-9E3E-41B1-84B6-71DC64378DA7}"/>
            </c:ext>
          </c:extLst>
        </c:ser>
        <c:dLbls>
          <c:showLegendKey val="0"/>
          <c:showVal val="1"/>
          <c:showCatName val="0"/>
          <c:showSerName val="0"/>
          <c:showPercent val="0"/>
          <c:showBubbleSize val="0"/>
          <c:showLeaderLines val="1"/>
        </c:dLbls>
        <c:axId val="44539296"/>
        <c:axId val="43715127"/>
      </c:scatterChart>
      <c:valAx>
        <c:axId val="44539296"/>
        <c:scaling>
          <c:orientation val="minMax"/>
          <c:max val="24"/>
          <c:min val="1"/>
        </c:scaling>
        <c:delete val="0"/>
        <c:axPos val="b"/>
        <c:title>
          <c:tx>
            <c:rich>
              <a:bodyPr vert="horz" rot="0" spcFirstLastPara="1" vertOverflow="ellipsis" anchor="ctr" anchorCtr="1" wrap="square"/>
              <a:lstStyle/>
              <a:p>
                <a:pPr>
                  <a:defRPr lang="ru-RU" sz="1400" b="0" i="0" u="none" baseline="0" kern="1200">
                    <a:solidFill>
                      <a:schemeClr val="tx1">
                        <a:lumMod val="65000"/>
                        <a:lumOff val="35000"/>
                      </a:schemeClr>
                    </a:solidFill>
                    <a:latin typeface="+mn-lt"/>
                    <a:ea typeface="+mn-ea"/>
                    <a:cs typeface="+mn-cs"/>
                  </a:defRPr>
                </a:pPr>
                <a:r>
                  <a:rPr lang="ru-RU"/>
                  <a:t>Нестабильность</a:t>
                </a:r>
              </a:p>
            </c:rich>
          </c:tx>
          <c:layout>
            <c:manualLayout>
              <c:xMode val="edge"/>
              <c:yMode val="edge"/>
              <c:x val="0.41825"/>
              <c:y val="0.9325"/>
            </c:manualLayout>
          </c:layout>
          <c:overlay val="0"/>
          <c:spPr>
            <a:noFill/>
            <a:ln w="9525">
              <a:noFill/>
            </a:ln>
            <a:effectLst/>
          </c:spPr>
        </c:title>
        <c:majorGridlines>
          <c:spPr>
            <a:ln w="9525" cap="flat" cmpd="sng">
              <a:solidFill>
                <a:schemeClr val="tx1">
                  <a:lumMod val="15000"/>
                  <a:lumOff val="85000"/>
                </a:schemeClr>
              </a:solidFill>
              <a:round/>
            </a:ln>
            <a:effectLst/>
          </c:spPr>
        </c:majorGridlines>
        <c:numFmt formatCode="General" sourceLinked="1"/>
        <c:majorTickMark val="none"/>
        <c:minorTickMark val="none"/>
        <c:tickLblPos val="nextTo"/>
        <c:spPr>
          <a:noFill/>
          <a:ln w="9525" cap="flat" cmpd="sng">
            <a:solidFill>
              <a:schemeClr val="tx1">
                <a:lumMod val="25000"/>
                <a:lumOff val="75000"/>
              </a:schemeClr>
            </a:solidFill>
            <a:round/>
          </a:ln>
          <a:effectLst/>
        </c:spPr>
        <c:txPr>
          <a:bodyPr vert="horz" rot="-60000000" spcFirstLastPara="1" vertOverflow="ellipsis" anchor="ctr" anchorCtr="1" wrap="square"/>
          <a:lstStyle/>
          <a:p>
            <a:pPr>
              <a:defRPr lang="en-US" sz="900" b="0" i="0" u="none" baseline="0" kern="1200">
                <a:solidFill>
                  <a:schemeClr val="tx1">
                    <a:lumMod val="65000"/>
                    <a:lumOff val="35000"/>
                  </a:schemeClr>
                </a:solidFill>
                <a:latin typeface="+mn-lt"/>
                <a:ea typeface="+mn-ea"/>
                <a:cs typeface="+mn-cs"/>
              </a:defRPr>
            </a:pPr>
            <a:endParaRPr lang="en-US"/>
          </a:p>
        </c:txPr>
        <c:crossAx val="43715127"/>
        <c:crossesAt val="12"/>
        <c:crossBetween val="midCat"/>
        <c:majorUnit val="1"/>
      </c:valAx>
      <c:valAx>
        <c:axId val="43715127"/>
        <c:scaling>
          <c:orientation val="minMax"/>
          <c:max val="24"/>
          <c:min val="1"/>
        </c:scaling>
        <c:delete val="0"/>
        <c:axPos val="l"/>
        <c:title>
          <c:tx>
            <c:rich>
              <a:bodyPr vert="horz" rot="-5400000" spcFirstLastPara="1" vertOverflow="ellipsis" anchor="ctr" anchorCtr="1" wrap="square"/>
              <a:lstStyle/>
              <a:p>
                <a:pPr>
                  <a:defRPr lang="ru-RU" sz="1200" b="0" i="0" u="none" baseline="0" kern="1200">
                    <a:solidFill>
                      <a:schemeClr val="tx1">
                        <a:lumMod val="65000"/>
                        <a:lumOff val="35000"/>
                      </a:schemeClr>
                    </a:solidFill>
                    <a:latin typeface="+mn-lt"/>
                    <a:ea typeface="+mn-ea"/>
                    <a:cs typeface="+mn-cs"/>
                  </a:defRPr>
                </a:pPr>
                <a:r>
                  <a:rPr lang="ru-RU"/>
                  <a:t>Интроверсия / Экстроверсия</a:t>
                </a:r>
              </a:p>
            </c:rich>
          </c:tx>
          <c:layout/>
          <c:overlay val="0"/>
          <c:spPr>
            <a:noFill/>
            <a:ln w="9525">
              <a:noFill/>
            </a:ln>
            <a:effectLst/>
          </c:spPr>
        </c:title>
        <c:majorGridlines>
          <c:spPr>
            <a:ln w="9525" cap="flat" cmpd="sng">
              <a:solidFill>
                <a:schemeClr val="tx1">
                  <a:lumMod val="15000"/>
                  <a:lumOff val="85000"/>
                </a:schemeClr>
              </a:solidFill>
              <a:round/>
            </a:ln>
            <a:effectLst/>
          </c:spPr>
        </c:majorGridlines>
        <c:numFmt formatCode="General" sourceLinked="1"/>
        <c:majorTickMark val="none"/>
        <c:minorTickMark val="none"/>
        <c:tickLblPos val="nextTo"/>
        <c:spPr>
          <a:noFill/>
          <a:ln w="9525" cap="flat" cmpd="sng">
            <a:solidFill>
              <a:schemeClr val="tx1">
                <a:lumMod val="25000"/>
                <a:lumOff val="75000"/>
              </a:schemeClr>
            </a:solidFill>
            <a:round/>
          </a:ln>
          <a:effectLst/>
        </c:spPr>
        <c:txPr>
          <a:bodyPr vert="horz" rot="-60000000" spcFirstLastPara="1" vertOverflow="ellipsis" anchor="ctr" anchorCtr="1" wrap="square"/>
          <a:lstStyle/>
          <a:p>
            <a:pPr>
              <a:defRPr lang="en-US" sz="900" b="0" i="0" u="none" baseline="0" kern="1200">
                <a:solidFill>
                  <a:schemeClr val="tx1">
                    <a:lumMod val="65000"/>
                    <a:lumOff val="35000"/>
                  </a:schemeClr>
                </a:solidFill>
                <a:latin typeface="+mn-lt"/>
                <a:ea typeface="+mn-ea"/>
                <a:cs typeface="+mn-cs"/>
              </a:defRPr>
            </a:pPr>
            <a:endParaRPr lang="en-US"/>
          </a:p>
        </c:txPr>
        <c:crossAx val="44539296"/>
        <c:crossesAt val="12"/>
        <c:crossBetween val="midCat"/>
        <c:majorUnit val="1"/>
      </c:valAx>
      <c:spPr>
        <a:noFill/>
        <a:ln w="9525">
          <a:noFill/>
        </a:ln>
        <a:effectLst/>
      </c:spPr>
    </c:plotArea>
    <c:plotVisOnly val="1"/>
    <c:dispBlanksAs val="gap"/>
    <c:showDLblsOverMax val="0"/>
  </c:chart>
  <c:spPr>
    <a:solidFill>
      <a:schemeClr val="bg1"/>
    </a:solidFill>
    <a:ln w="9525" cap="flat" cmpd="sng">
      <a:solidFill>
        <a:schemeClr val="tx1">
          <a:lumMod val="15000"/>
          <a:lumOff val="85000"/>
        </a:schemeClr>
      </a:solidFill>
      <a:round/>
    </a:ln>
    <a:effectLst/>
  </c:spPr>
</c:chartSpace>
</file>

<file path=xl/charts/chart2.xml><?xml version="1.0" encoding="utf-8"?>
<c:chartSpace xmlns:c="http://schemas.openxmlformats.org/drawingml/2006/chart" xmlns:a="http://schemas.openxmlformats.org/drawingml/2006/main" xmlns:r="http://schemas.openxmlformats.org/officeDocument/2006/relationships">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spcFirstLastPara="1" vertOverflow="ellipsis" anchor="ctr" anchorCtr="1" wrap="square"/>
          <a:lstStyle/>
          <a:p>
            <a:pPr>
              <a:defRPr lang="ru-RU" sz="1400" b="0" i="0" u="none" baseline="0" kern="1200" spc="0">
                <a:solidFill>
                  <a:schemeClr val="tx1">
                    <a:lumMod val="65000"/>
                    <a:lumOff val="35000"/>
                  </a:schemeClr>
                </a:solidFill>
                <a:latin typeface="+mn-lt"/>
                <a:ea typeface="+mn-ea"/>
                <a:cs typeface="+mn-cs"/>
              </a:defRPr>
            </a:pPr>
            <a:r>
              <a:rPr lang="ru-RU"/>
              <a:t>Стабильность</a:t>
            </a:r>
          </a:p>
        </c:rich>
      </c:tx>
      <c:layout/>
      <c:overlay val="0"/>
      <c:spPr>
        <a:noFill/>
        <a:ln w="9525">
          <a:noFill/>
        </a:ln>
        <a:effectLst/>
      </c:spPr>
    </c:title>
    <c:autoTitleDeleted val="0"/>
    <c:plotArea>
      <c:layout/>
      <c:scatterChart>
        <c:scatterStyle val="lineMarker"/>
        <c:varyColors val="0"/>
        <c:ser>
          <c:idx val="0"/>
          <c:order val="0"/>
          <c:tx>
            <c:v>Интроверсия</c:v>
          </c:tx>
          <c:spPr>
            <a:ln w="25400">
              <a:noFill/>
              <a:round/>
            </a:ln>
            <a:effectLst/>
          </c:spPr>
          <c:marker>
            <c:symbol val="circle"/>
            <c:size val="5"/>
            <c:spPr>
              <a:solidFill>
                <a:schemeClr val="accent1"/>
              </a:solidFill>
              <a:ln w="9525" cap="flat" cmpd="sng">
                <a:solidFill>
                  <a:schemeClr val="accent1"/>
                </a:solidFill>
              </a:ln>
              <a:effectLst/>
            </c:spPr>
          </c:marker>
          <c:dPt>
            <c:idx val="0"/>
            <c:spPr>
              <a:ln w="76200" cap="rnd" cmpd="sng">
                <a:solidFill>
                  <a:schemeClr val="tx1"/>
                </a:solidFill>
                <a:round/>
              </a:ln>
              <a:effectLst/>
            </c:spPr>
            <c:marker>
              <c:size val="5"/>
              <c:spPr>
                <a:solidFill>
                  <a:schemeClr val="accent1"/>
                </a:solidFill>
                <a:ln w="76200" cap="flat" cmpd="sng">
                  <a:solidFill>
                    <a:schemeClr val="accent1"/>
                  </a:solidFill>
                </a:ln>
                <a:effectLst/>
              </c:spPr>
            </c:marker>
          </c:dPt>
          <c:dLbls>
            <c:numFmt formatCode="General" sourceLinked="1"/>
            <c:spPr>
              <a:noFill/>
              <a:ln w="9525">
                <a:noFill/>
              </a:ln>
              <a:effectLst/>
            </c:spPr>
            <c:txPr>
              <a:bodyPr vert="horz" rot="0" spcFirstLastPara="1" vertOverflow="ellipsis" anchor="ctr" anchorCtr="1" wrap="square" lIns="38100" tIns="19050" rIns="38100" bIns="19050">
                <a:spAutoFit/>
              </a:bodyPr>
              <a:lstStyle/>
              <a:p>
                <a:pPr algn="ctr">
                  <a:defRPr lang="en-US" sz="900" b="0" i="0" u="none" baseline="0" kern="120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xVal>
            <c:numRef>
              <c:f>'Обработка результатов'!$I$20</c:f>
              <c:numCache>
                <c:formatCode>General</c:formatCode>
                <c:ptCount val="1"/>
                <c:pt idx="0">
                  <c:v>0</c:v>
                </c:pt>
              </c:numCache>
            </c:numRef>
          </c:xVal>
          <c:yVal>
            <c:numRef>
              <c:f>'Обработка результатов'!$I$20</c:f>
              <c:numCache>
                <c:formatCode>General</c:formatCode>
                <c:ptCount val="1"/>
                <c:pt idx="0">
                  <c:v>0</c:v>
                </c:pt>
              </c:numCache>
            </c:numRef>
          </c:yVal>
          <c:smooth val="0"/>
          <c:extLst>
            <c:ext xmlns:c16="http://schemas.microsoft.com/office/drawing/2014/chart" uri="{C3380CC4-5D6E-409C-BE32-E72D297353CC}">
              <c16:uniqueId val="{00000002-B186-47FD-937D-CB6186EEF291}"/>
            </c:ext>
          </c:extLst>
        </c:ser>
        <c:dLbls>
          <c:showLegendKey val="0"/>
          <c:showVal val="1"/>
          <c:showCatName val="0"/>
          <c:showSerName val="0"/>
          <c:showPercent val="0"/>
          <c:showBubbleSize val="0"/>
          <c:showLeaderLines val="1"/>
        </c:dLbls>
        <c:axId val="5056962"/>
        <c:axId val="54793702"/>
      </c:scatterChart>
      <c:valAx>
        <c:axId val="5056962"/>
        <c:scaling>
          <c:orientation val="minMax"/>
          <c:max val="24"/>
          <c:min val="1"/>
        </c:scaling>
        <c:delete val="0"/>
        <c:axPos val="b"/>
        <c:title>
          <c:tx>
            <c:rich>
              <a:bodyPr vert="horz" rot="0" spcFirstLastPara="1" vertOverflow="ellipsis" anchor="ctr" anchorCtr="1" wrap="square"/>
              <a:lstStyle/>
              <a:p>
                <a:pPr>
                  <a:defRPr lang="ru-RU" sz="1400" b="0" i="0" u="none" baseline="0" kern="1200">
                    <a:solidFill>
                      <a:schemeClr val="tx1">
                        <a:lumMod val="65000"/>
                        <a:lumOff val="35000"/>
                      </a:schemeClr>
                    </a:solidFill>
                    <a:latin typeface="+mn-lt"/>
                    <a:ea typeface="+mn-ea"/>
                    <a:cs typeface="+mn-cs"/>
                  </a:defRPr>
                </a:pPr>
                <a:r>
                  <a:rPr lang="ru-RU"/>
                  <a:t>Нестабильность</a:t>
                </a:r>
              </a:p>
            </c:rich>
          </c:tx>
          <c:layout>
            <c:manualLayout>
              <c:xMode val="edge"/>
              <c:yMode val="edge"/>
              <c:x val="0.41825"/>
              <c:y val="0.9325"/>
            </c:manualLayout>
          </c:layout>
          <c:overlay val="0"/>
          <c:spPr>
            <a:noFill/>
            <a:ln w="9525">
              <a:noFill/>
            </a:ln>
            <a:effectLst/>
          </c:spPr>
        </c:title>
        <c:majorGridlines>
          <c:spPr>
            <a:ln w="9525" cap="flat" cmpd="sng">
              <a:solidFill>
                <a:schemeClr val="tx1">
                  <a:lumMod val="15000"/>
                  <a:lumOff val="85000"/>
                </a:schemeClr>
              </a:solidFill>
              <a:round/>
            </a:ln>
            <a:effectLst/>
          </c:spPr>
        </c:majorGridlines>
        <c:numFmt formatCode="General" sourceLinked="1"/>
        <c:majorTickMark val="none"/>
        <c:minorTickMark val="none"/>
        <c:tickLblPos val="nextTo"/>
        <c:spPr>
          <a:noFill/>
          <a:ln w="9525" cap="flat" cmpd="sng">
            <a:solidFill>
              <a:schemeClr val="tx1">
                <a:lumMod val="25000"/>
                <a:lumOff val="75000"/>
              </a:schemeClr>
            </a:solidFill>
            <a:round/>
          </a:ln>
          <a:effectLst/>
        </c:spPr>
        <c:txPr>
          <a:bodyPr vert="horz" rot="-60000000" spcFirstLastPara="1" vertOverflow="ellipsis" anchor="ctr" anchorCtr="1" wrap="square"/>
          <a:lstStyle/>
          <a:p>
            <a:pPr>
              <a:defRPr lang="en-US" sz="900" b="0" i="0" u="none" baseline="0" kern="1200">
                <a:solidFill>
                  <a:schemeClr val="tx1">
                    <a:lumMod val="65000"/>
                    <a:lumOff val="35000"/>
                  </a:schemeClr>
                </a:solidFill>
                <a:latin typeface="+mn-lt"/>
                <a:ea typeface="+mn-ea"/>
                <a:cs typeface="+mn-cs"/>
              </a:defRPr>
            </a:pPr>
            <a:endParaRPr lang="en-US"/>
          </a:p>
        </c:txPr>
        <c:crossAx val="54793702"/>
        <c:crossesAt val="12"/>
        <c:crossBetween val="midCat"/>
        <c:majorUnit val="1"/>
      </c:valAx>
      <c:valAx>
        <c:axId val="54793702"/>
        <c:scaling>
          <c:orientation val="minMax"/>
          <c:max val="24"/>
          <c:min val="1"/>
        </c:scaling>
        <c:delete val="0"/>
        <c:axPos val="l"/>
        <c:title>
          <c:tx>
            <c:rich>
              <a:bodyPr vert="horz" rot="-5400000" spcFirstLastPara="1" vertOverflow="ellipsis" anchor="ctr" anchorCtr="1" wrap="square"/>
              <a:lstStyle/>
              <a:p>
                <a:pPr>
                  <a:defRPr lang="ru-RU" sz="1200" b="0" i="0" u="none" baseline="0" kern="1200">
                    <a:solidFill>
                      <a:schemeClr val="tx1">
                        <a:lumMod val="65000"/>
                        <a:lumOff val="35000"/>
                      </a:schemeClr>
                    </a:solidFill>
                    <a:latin typeface="+mn-lt"/>
                    <a:ea typeface="+mn-ea"/>
                    <a:cs typeface="+mn-cs"/>
                  </a:defRPr>
                </a:pPr>
                <a:r>
                  <a:rPr lang="ru-RU"/>
                  <a:t>Интроверсия / Экстроверсия</a:t>
                </a:r>
              </a:p>
            </c:rich>
          </c:tx>
          <c:layout/>
          <c:overlay val="0"/>
          <c:spPr>
            <a:noFill/>
            <a:ln w="9525">
              <a:noFill/>
            </a:ln>
            <a:effectLst/>
          </c:spPr>
        </c:title>
        <c:majorGridlines>
          <c:spPr>
            <a:ln w="9525" cap="flat" cmpd="sng">
              <a:solidFill>
                <a:schemeClr val="tx1">
                  <a:lumMod val="15000"/>
                  <a:lumOff val="85000"/>
                </a:schemeClr>
              </a:solidFill>
              <a:round/>
            </a:ln>
            <a:effectLst/>
          </c:spPr>
        </c:majorGridlines>
        <c:numFmt formatCode="General" sourceLinked="1"/>
        <c:majorTickMark val="none"/>
        <c:minorTickMark val="none"/>
        <c:tickLblPos val="nextTo"/>
        <c:spPr>
          <a:noFill/>
          <a:ln w="9525" cap="flat" cmpd="sng">
            <a:solidFill>
              <a:schemeClr val="tx1">
                <a:lumMod val="25000"/>
                <a:lumOff val="75000"/>
              </a:schemeClr>
            </a:solidFill>
            <a:round/>
          </a:ln>
          <a:effectLst/>
        </c:spPr>
        <c:txPr>
          <a:bodyPr vert="horz" rot="-60000000" spcFirstLastPara="1" vertOverflow="ellipsis" anchor="ctr" anchorCtr="1" wrap="square"/>
          <a:lstStyle/>
          <a:p>
            <a:pPr>
              <a:defRPr lang="en-US" sz="900" b="0" i="0" u="none" baseline="0" kern="1200">
                <a:solidFill>
                  <a:schemeClr val="tx1">
                    <a:lumMod val="65000"/>
                    <a:lumOff val="35000"/>
                  </a:schemeClr>
                </a:solidFill>
                <a:latin typeface="+mn-lt"/>
                <a:ea typeface="+mn-ea"/>
                <a:cs typeface="+mn-cs"/>
              </a:defRPr>
            </a:pPr>
            <a:endParaRPr lang="en-US"/>
          </a:p>
        </c:txPr>
        <c:crossAx val="5056962"/>
        <c:crossesAt val="12"/>
        <c:crossBetween val="midCat"/>
        <c:majorUnit val="1"/>
      </c:valAx>
      <c:spPr>
        <a:noFill/>
        <a:ln w="9525">
          <a:noFill/>
        </a:ln>
        <a:effectLst/>
      </c:spPr>
    </c:plotArea>
    <c:plotVisOnly val="1"/>
    <c:dispBlanksAs val="gap"/>
    <c:showDLblsOverMax val="0"/>
  </c:chart>
  <c:spPr>
    <a:solidFill>
      <a:schemeClr val="bg1"/>
    </a:solidFill>
    <a:ln w="9525" cap="flat" cmpd="sng">
      <a:solidFill>
        <a:schemeClr val="tx1">
          <a:lumMod val="15000"/>
          <a:lumOff val="85000"/>
        </a:schemeClr>
      </a:solidFill>
      <a:round/>
    </a:ln>
    <a:effectLst/>
  </c:spPr>
</c:chartSpace>
</file>

<file path=xl/charts/chart3.xml><?xml version="1.0" encoding="utf-8"?>
<c:chartSpace xmlns:c="http://schemas.openxmlformats.org/drawingml/2006/chart" xmlns:a="http://schemas.openxmlformats.org/drawingml/2006/main" xmlns:r="http://schemas.openxmlformats.org/officeDocument/2006/relationships">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wrap="square"/>
          <a:lstStyle/>
          <a:p>
            <a:pPr>
              <a:defRPr lang="ru-RU" sz="825" b="1" i="0" u="none" baseline="0">
                <a:solidFill>
                  <a:srgbClr val="000000"/>
                </a:solidFill>
                <a:latin typeface="Arial Cyr"/>
                <a:ea typeface="Arial Cyr"/>
              </a:defRPr>
            </a:pPr>
            <a:r>
              <a:rPr lang="ru-RU"/>
              <a:t>Темперамент</a:t>
            </a:r>
          </a:p>
        </c:rich>
      </c:tx>
      <c:layout>
        <c:manualLayout>
          <c:xMode val="edge"/>
          <c:yMode val="edge"/>
          <c:x val="0.38625"/>
          <c:y val="0.0385"/>
        </c:manualLayout>
      </c:layout>
      <c:overlay val="0"/>
      <c:spPr>
        <a:noFill/>
        <a:ln w="25400">
          <a:noFill/>
        </a:ln>
        <a:effectLst/>
      </c:spPr>
    </c:title>
    <c:autoTitleDeleted val="0"/>
    <c:plotArea>
      <c:layout>
        <c:manualLayout>
          <c:layoutTarget val="inner"/>
          <c:xMode val="edge"/>
          <c:yMode val="edge"/>
          <c:x val="0.1325"/>
          <c:y val="0.20275"/>
          <c:w val="0.66275"/>
          <c:h val="0.6295"/>
        </c:manualLayout>
      </c:layout>
      <c:scatterChart>
        <c:scatterStyle val="lineMarker"/>
        <c:varyColors val="0"/>
        <c:ser>
          <c:idx val="0"/>
          <c:order val="0"/>
          <c:spPr>
            <a:ln w="19050">
              <a:noFill/>
            </a:ln>
            <a:effectLst/>
          </c:spPr>
          <c:marker>
            <c:symbol val="circle"/>
            <c:size val="72"/>
            <c:spPr>
              <a:noFill/>
              <a:ln w="9525" cap="flat" cmpd="sng">
                <a:solidFill>
                  <a:srgbClr val="000080"/>
                </a:solidFill>
                <a:prstDash val="solid"/>
              </a:ln>
              <a:effectLst/>
            </c:spPr>
          </c:marker>
          <c:xVal>
            <c:numRef>
              <c:f>Бланк!$B$8</c:f>
              <c:numCache>
                <c:formatCode>General</c:formatCode>
                <c:ptCount val="1"/>
                <c:pt idx="0">
                  <c:v>11</c:v>
                </c:pt>
              </c:numCache>
            </c:numRef>
          </c:xVal>
          <c:yVal>
            <c:numRef>
              <c:f>Бланк!$E$8</c:f>
              <c:numCache>
                <c:formatCode>General</c:formatCode>
                <c:ptCount val="1"/>
                <c:pt idx="0">
                  <c:v>11</c:v>
                </c:pt>
              </c:numCache>
            </c:numRef>
          </c:yVal>
          <c:smooth val="0"/>
          <c:extLst>
            <c:ext xmlns:c16="http://schemas.microsoft.com/office/drawing/2014/chart" uri="{C3380CC4-5D6E-409C-BE32-E72D297353CC}">
              <c16:uniqueId val="{00000000-5683-446F-9AAA-42ED7003B335}"/>
            </c:ext>
          </c:extLst>
        </c:ser>
        <c:dLbls>
          <c:showLegendKey val="0"/>
          <c:showVal val="0"/>
          <c:showCatName val="0"/>
          <c:showSerName val="0"/>
          <c:showPercent val="0"/>
          <c:showBubbleSize val="0"/>
          <c:showLeaderLines val="0"/>
        </c:dLbls>
        <c:axId val="35521094"/>
        <c:axId val="62327321"/>
      </c:scatterChart>
      <c:valAx>
        <c:axId val="35521094"/>
        <c:scaling>
          <c:orientation val="minMax"/>
          <c:max val="24"/>
          <c:min val="0"/>
        </c:scaling>
        <c:delete val="0"/>
        <c:axPos val="b"/>
        <c:title>
          <c:tx>
            <c:rich>
              <a:bodyPr wrap="square"/>
              <a:lstStyle/>
              <a:p>
                <a:pPr>
                  <a:defRPr lang="ru-RU" sz="800" b="1" i="0" u="none" baseline="0">
                    <a:solidFill>
                      <a:srgbClr val="000000"/>
                    </a:solidFill>
                    <a:latin typeface="Arial Cyr"/>
                    <a:ea typeface="Arial Cyr"/>
                  </a:defRPr>
                </a:pPr>
                <a:r>
                  <a:rPr lang="ru-RU"/>
                  <a:t>Экстра-
версия</a:t>
                </a:r>
              </a:p>
            </c:rich>
          </c:tx>
          <c:layout>
            <c:manualLayout>
              <c:xMode val="edge"/>
              <c:yMode val="edge"/>
              <c:x val="0.8185"/>
              <c:y val="0.5105"/>
            </c:manualLayout>
          </c:layout>
          <c:overlay val="0"/>
          <c:spPr>
            <a:noFill/>
            <a:ln w="25400">
              <a:noFill/>
            </a:ln>
            <a:effectLst/>
          </c:spPr>
        </c:title>
        <c:majorGridlines>
          <c:spPr>
            <a:ln w="3175" cap="flat" cmpd="sng">
              <a:solidFill>
                <a:srgbClr val="000000"/>
              </a:solidFill>
              <a:prstDash val="solid"/>
            </a:ln>
            <a:effectLst/>
          </c:spPr>
        </c:majorGridlines>
        <c:numFmt formatCode="General" sourceLinked="1"/>
        <c:majorTickMark val="out"/>
        <c:minorTickMark val="none"/>
        <c:tickLblPos val="nextTo"/>
        <c:spPr>
          <a:ln w="25400" cap="flat" cmpd="sng">
            <a:solidFill>
              <a:srgbClr val="000000"/>
            </a:solidFill>
            <a:prstDash val="solid"/>
          </a:ln>
          <a:effectLst/>
        </c:spPr>
        <c:txPr>
          <a:bodyPr vert="horz" rot="0" wrap="square"/>
          <a:lstStyle/>
          <a:p>
            <a:pPr>
              <a:defRPr lang="en-US" sz="800" b="0" i="0" u="none" baseline="0">
                <a:solidFill>
                  <a:srgbClr val="000000"/>
                </a:solidFill>
                <a:latin typeface="Arial Cyr"/>
                <a:ea typeface="Arial Cyr"/>
                <a:cs typeface="Arial Cyr"/>
              </a:defRPr>
            </a:pPr>
            <a:endParaRPr lang="en-US"/>
          </a:p>
        </c:txPr>
        <c:crossAx val="62327321"/>
        <c:crossesAt val="12"/>
        <c:crossBetween val="midCat"/>
        <c:majorUnit val="2"/>
        <c:minorUnit val="1"/>
      </c:valAx>
      <c:valAx>
        <c:axId val="62327321"/>
        <c:scaling>
          <c:orientation val="minMax"/>
          <c:max val="24"/>
          <c:min val="0"/>
        </c:scaling>
        <c:delete val="0"/>
        <c:axPos val="l"/>
        <c:title>
          <c:tx>
            <c:rich>
              <a:bodyPr vert="horz" rot="0" wrap="square"/>
              <a:lstStyle/>
              <a:p>
                <a:pPr algn="r">
                  <a:defRPr lang="ru-RU" sz="800" b="1" i="0" u="none" baseline="0">
                    <a:solidFill>
                      <a:srgbClr val="000000"/>
                    </a:solidFill>
                    <a:latin typeface="Arial Cyr"/>
                    <a:ea typeface="Arial Cyr"/>
                  </a:defRPr>
                </a:pPr>
                <a:r>
                  <a:rPr lang="ru-RU"/>
                  <a:t>Нейротизм</a:t>
                </a:r>
              </a:p>
            </c:rich>
          </c:tx>
          <c:layout>
            <c:manualLayout>
              <c:xMode val="edge"/>
              <c:yMode val="edge"/>
              <c:x val="0.44375"/>
              <c:y val="0.14325"/>
            </c:manualLayout>
          </c:layout>
          <c:overlay val="0"/>
          <c:spPr>
            <a:noFill/>
            <a:ln w="25400">
              <a:noFill/>
            </a:ln>
            <a:effectLst/>
          </c:spPr>
        </c:title>
        <c:majorGridlines>
          <c:spPr>
            <a:ln w="3175" cap="flat" cmpd="sng">
              <a:solidFill>
                <a:srgbClr val="000000"/>
              </a:solidFill>
              <a:prstDash val="solid"/>
            </a:ln>
            <a:effectLst/>
          </c:spPr>
        </c:majorGridlines>
        <c:numFmt formatCode="General" sourceLinked="1"/>
        <c:majorTickMark val="out"/>
        <c:minorTickMark val="none"/>
        <c:tickLblPos val="nextTo"/>
        <c:spPr>
          <a:ln w="25400" cap="flat" cmpd="sng">
            <a:solidFill>
              <a:srgbClr val="000000"/>
            </a:solidFill>
            <a:prstDash val="solid"/>
          </a:ln>
          <a:effectLst/>
        </c:spPr>
        <c:txPr>
          <a:bodyPr vert="horz" rot="0" wrap="square"/>
          <a:lstStyle/>
          <a:p>
            <a:pPr>
              <a:defRPr lang="en-US" sz="800" b="0" i="0" u="none" baseline="0">
                <a:solidFill>
                  <a:srgbClr val="000000"/>
                </a:solidFill>
                <a:latin typeface="Arial Cyr"/>
                <a:ea typeface="Arial Cyr"/>
                <a:cs typeface="Arial Cyr"/>
              </a:defRPr>
            </a:pPr>
            <a:endParaRPr lang="en-US"/>
          </a:p>
        </c:txPr>
        <c:crossAx val="35521094"/>
        <c:crossesAt val="12"/>
        <c:crossBetween val="midCat"/>
        <c:majorUnit val="2"/>
        <c:minorUnit val="0.4"/>
      </c:valAx>
      <c:spPr>
        <a:noFill/>
        <a:ln w="25400">
          <a:noFill/>
        </a:ln>
        <a:effectLst/>
      </c:spPr>
    </c:plotArea>
    <c:plotVisOnly val="1"/>
    <c:dispBlanksAs val="gap"/>
    <c:showDLblsOverMax val="0"/>
  </c:chart>
  <c:spPr>
    <a:solidFill>
      <a:srgbClr val="FFFFFF"/>
    </a:solidFill>
    <a:ln w="6350">
      <a:noFill/>
    </a:ln>
    <a:effectLst/>
  </c:spPr>
  <c:txPr>
    <a:bodyPr vert="horz" rot="0" wrap="square"/>
    <a:lstStyle/>
    <a:p>
      <a:pPr>
        <a:defRPr lang="en-US" sz="800" b="0" i="0" u="none" baseline="0">
          <a:solidFill>
            <a:srgbClr val="000000"/>
          </a:solidFill>
          <a:latin typeface="Arial Cyr"/>
          <a:ea typeface="Arial Cyr"/>
          <a:cs typeface="Arial Cyr"/>
        </a:defRPr>
      </a:pPr>
      <a:endParaRPr lang="en-US"/>
    </a:p>
  </c:txPr>
</c:chartSpace>
</file>

<file path=xl/ctrProps/ctrProp1.xml><?xml version="1.0" encoding="utf-8"?>
<formControlPr xmlns="http://schemas.microsoft.com/office/spreadsheetml/2009/9/main" objectType="Button" lockText="1"/>
</file>

<file path=xl/ctrProps/ctrProp2.xml><?xml version="1.0" encoding="utf-8"?>
<formControlPr xmlns="http://schemas.microsoft.com/office/spreadsheetml/2009/9/main" objectType="Button" lockText="1"/>
</file>

<file path=xl/ctrProps/ctrProp3.xml><?xml version="1.0" encoding="utf-8"?>
<formControlPr xmlns="http://schemas.microsoft.com/office/spreadsheetml/2009/9/main" objectType="Button" lockText="1"/>
</file>

<file path=xl/ctrProps/ctrProp4.xml><?xml version="1.0" encoding="utf-8"?>
<formControlPr xmlns="http://schemas.microsoft.com/office/spreadsheetml/2009/9/main" objectType="Button" lockText="1"/>
</file>

<file path=xl/ctrProps/ctrProp5.xml><?xml version="1.0" encoding="utf-8"?>
<formControlPr xmlns="http://schemas.microsoft.com/office/spreadsheetml/2009/9/main" objectType="Button" lockText="1"/>
</file>

<file path=xl/ctrProps/ctrProp6.xml><?xml version="1.0" encoding="utf-8"?>
<formControlPr xmlns="http://schemas.microsoft.com/office/spreadsheetml/2009/9/main" objectType="Button" lockText="1"/>
</file>

<file path=xl/drawings/_rels/drawing1.xml.rels><?xml version="1.0" encoding="UTF-8" standalone="yes"?><Relationships xmlns="http://schemas.openxmlformats.org/package/2006/relationships"><Relationship Id="rId1" Type="http://schemas.openxmlformats.org/officeDocument/2006/relationships/chart" Target="../charts/chart1.xml" /></Relationships>
</file>

<file path=xl/drawings/_rels/drawing2.xml.rels><?xml version="1.0" encoding="UTF-8" standalone="yes"?><Relationships xmlns="http://schemas.openxmlformats.org/package/2006/relationships"><Relationship Id="rId1" Type="http://schemas.openxmlformats.org/officeDocument/2006/relationships/chart" Target="../charts/chart2.xml" /></Relationships>
</file>

<file path=xl/drawings/_rels/drawing3.xml.rels><?xml version="1.0" encoding="UTF-8" standalone="yes"?><Relationships xmlns="http://schemas.openxmlformats.org/package/2006/relationships"><Relationship Id="rId1" Type="http://schemas.openxmlformats.org/officeDocument/2006/relationships/chart" Target="../charts/chart3.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13</xdr:col>
      <xdr:colOff>542925</xdr:colOff>
      <xdr:row>3</xdr:row>
      <xdr:rowOff>133350</xdr:rowOff>
    </xdr:from>
    <xdr:to>
      <xdr:col>23</xdr:col>
      <xdr:colOff>295274</xdr:colOff>
      <xdr:row>26</xdr:row>
      <xdr:rowOff>168310</xdr:rowOff>
    </xdr:to>
    <xdr:graphicFrame>
      <xdr:nvGraphicFramePr>
        <xdr:cNvPr id="2" name="Диаграмма 1">
          <a:extLst>
            <a:ext uri="{FF2B5EF4-FFF2-40B4-BE49-F238E27FC236}">
              <a16:creationId xmlns:a16="http://schemas.microsoft.com/office/drawing/2014/main" id="{5aee77c3-0325-4002-86e4-49efadc823f8}"/>
            </a:ext>
          </a:extLst>
        </xdr:cNvPr>
        <xdr:cNvGraphicFramePr/>
      </xdr:nvGraphicFramePr>
      <xdr:xfrm>
        <a:off x="8467725" y="704850"/>
        <a:ext cx="5848350" cy="4419600"/>
      </xdr:xfrm>
      <a:graphic>
        <a:graphicData uri="http://schemas.openxmlformats.org/drawingml/2006/chart">
          <c:chart xmlns:c="http://schemas.openxmlformats.org/drawingml/2006/chart" r:id="rId1"/>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mc:AlternateContent xmlns:mc="http://schemas.openxmlformats.org/markup-compatibility/2006">
    <mc:Choice xmlns:a14="http://schemas.microsoft.com/office/drawing/2010/main" Requires="a14">
      <xdr:twoCellAnchor>
        <xdr:from>
          <xdr:col>9</xdr:col>
          <xdr:colOff>600075</xdr:colOff>
          <xdr:row>1</xdr:row>
          <xdr:rowOff>171450</xdr:rowOff>
        </xdr:from>
        <xdr:to>
          <xdr:col>13</xdr:col>
          <xdr:colOff>428625</xdr:colOff>
          <xdr:row>4</xdr:row>
          <xdr:rowOff>9525</xdr:rowOff>
        </xdr:to>
        <xdr:sp macro="[0]!SaveToPDF">
          <xdr:nvSpPr>
            <xdr:cNvPr id="3073" name="Button 1" hidden="1">
              <a:extLst>
                <a:ext uri="{63B3BB69-23CF-44E3-9099-C40C66FF867C}">
                  <a14:compatExt spid="_x0000_s3073"/>
                </a:ext>
                <a:ext uri="{FF2B5EF4-FFF2-40B4-BE49-F238E27FC236}">
                  <a16:creationId xmlns:a16="http://schemas.microsoft.com/office/drawing/2014/main" id="{8a395b84-b321-45b8-91ba-d91fa2b890bb}"/>
                </a:ext>
              </a:extLst>
            </xdr:cNvPr>
            <xdr:cNvSpPr>
              <a:spLocks noRot="1"/>
            </xdr:cNvSpPr>
          </xdr:nvSpPr>
          <xdr:spPr>
            <a:xfrm>
              <a:off x="6467475" y="733425"/>
              <a:ext cx="2266950" cy="504825"/>
            </a:xfrm>
            <a:prstGeom prst="rect"/>
            <a:ln>
              <a:solidFill>
                <a:srgbClr val="000000"/>
              </a:solidFill>
            </a:ln>
          </xdr:spPr>
          <xdr:txBody>
            <a:bodyPr lIns="36576" tIns="32004" rIns="36576" bIns="32004" vertOverflow="clip" wrap="square" anchor="ctr" upright="1"/>
            <a:p>
              <a:pPr algn="ctr" rtl="0"/>
              <a:r>
                <a:rPr lang="ru-RU" sz="1600" u="none" b="1" i="0" baseline="0">
                  <a:solidFill>
                    <a:srgbClr val="000000"/>
                  </a:solidFill>
                  <a:latin typeface="Cambria"/>
                  <a:ea typeface="Cambria"/>
                </a:rPr>
                <a:t>Сохранить в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9525</xdr:colOff>
          <xdr:row>6</xdr:row>
          <xdr:rowOff>123825</xdr:rowOff>
        </xdr:from>
        <xdr:to>
          <xdr:col>13</xdr:col>
          <xdr:colOff>447675</xdr:colOff>
          <xdr:row>8</xdr:row>
          <xdr:rowOff>142875</xdr:rowOff>
        </xdr:to>
        <xdr:sp macro="[0]!PrintD">
          <xdr:nvSpPr>
            <xdr:cNvPr id="3074" name="Button 2" hidden="1">
              <a:extLst>
                <a:ext uri="{63B3BB69-23CF-44E3-9099-C40C66FF867C}">
                  <a14:compatExt spid="_x0000_s3074"/>
                </a:ext>
                <a:ext uri="{FF2B5EF4-FFF2-40B4-BE49-F238E27FC236}">
                  <a16:creationId xmlns:a16="http://schemas.microsoft.com/office/drawing/2014/main" id="{0cb416e7-560a-42dd-84c2-58d913f68587}"/>
                </a:ext>
              </a:extLst>
            </xdr:cNvPr>
            <xdr:cNvSpPr>
              <a:spLocks noRot="1"/>
            </xdr:cNvSpPr>
          </xdr:nvSpPr>
          <xdr:spPr>
            <a:xfrm>
              <a:off x="6486525" y="1828800"/>
              <a:ext cx="2266950" cy="495300"/>
            </a:xfrm>
            <a:prstGeom prst="rect"/>
            <a:ln>
              <a:solidFill>
                <a:srgbClr val="000000"/>
              </a:solidFill>
            </a:ln>
          </xdr:spPr>
          <xdr:txBody>
            <a:bodyPr lIns="36576" tIns="32004" rIns="36576" bIns="32004" vertOverflow="clip" wrap="square" anchor="ctr" upright="1"/>
            <a:p>
              <a:pPr algn="ctr" rtl="0"/>
              <a:r>
                <a:rPr lang="ru-RU" sz="1600" u="none" b="1" i="0" baseline="0">
                  <a:solidFill>
                    <a:srgbClr val="000000"/>
                  </a:solidFill>
                  <a:latin typeface="Cambria"/>
                  <a:ea typeface="Cambria"/>
                </a:rPr>
                <a:t>Отправить на печать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11</xdr:row>
          <xdr:rowOff>28575</xdr:rowOff>
        </xdr:from>
        <xdr:to>
          <xdr:col>13</xdr:col>
          <xdr:colOff>438150</xdr:colOff>
          <xdr:row>13</xdr:row>
          <xdr:rowOff>57150</xdr:rowOff>
        </xdr:to>
        <xdr:sp macro="[0]!ClearData">
          <xdr:nvSpPr>
            <xdr:cNvPr id="3075" name="Button 3" hidden="1">
              <a:extLst>
                <a:ext uri="{63B3BB69-23CF-44E3-9099-C40C66FF867C}">
                  <a14:compatExt spid="_x0000_s3075"/>
                </a:ext>
                <a:ext uri="{FF2B5EF4-FFF2-40B4-BE49-F238E27FC236}">
                  <a16:creationId xmlns:a16="http://schemas.microsoft.com/office/drawing/2014/main" id="{536e7e61-4874-456a-a1af-16a428954ca6}"/>
                </a:ext>
              </a:extLst>
            </xdr:cNvPr>
            <xdr:cNvSpPr>
              <a:spLocks noRot="1"/>
            </xdr:cNvSpPr>
          </xdr:nvSpPr>
          <xdr:spPr>
            <a:xfrm>
              <a:off x="6477000" y="2924175"/>
              <a:ext cx="2266950" cy="457200"/>
            </a:xfrm>
            <a:prstGeom prst="rect"/>
            <a:ln>
              <a:solidFill>
                <a:srgbClr val="000000"/>
              </a:solidFill>
            </a:ln>
          </xdr:spPr>
          <xdr:txBody>
            <a:bodyPr lIns="45720" tIns="36576" rIns="45720" bIns="36576" vertOverflow="clip" wrap="square" anchor="ctr" upright="1"/>
            <a:p>
              <a:pPr algn="ctr" rtl="0"/>
              <a:r>
                <a:rPr lang="ru-RU" sz="2000" u="none" b="0" i="0" baseline="0">
                  <a:solidFill>
                    <a:srgbClr val="FF0000"/>
                  </a:solidFill>
                  <a:latin typeface="Cambria"/>
                  <a:ea typeface="Cambria"/>
                </a:rPr>
                <a:t>Очистить данные данные</a:t>
              </a:r>
            </a:p>
          </xdr:txBody>
        </xdr:sp>
        <xdr:clientData fPrintsWithSheet="0"/>
      </xdr:twoCellAnchor>
    </mc:Choice>
    <mc:Fallback/>
  </mc:AlternateContent>
  <xdr:twoCellAnchor>
    <xdr:from>
      <xdr:col>0</xdr:col>
      <xdr:colOff>118008</xdr:colOff>
      <xdr:row>8</xdr:row>
      <xdr:rowOff>224116</xdr:rowOff>
    </xdr:from>
    <xdr:to>
      <xdr:col>8</xdr:col>
      <xdr:colOff>739588</xdr:colOff>
      <xdr:row>27</xdr:row>
      <xdr:rowOff>215168</xdr:rowOff>
    </xdr:to>
    <xdr:graphicFrame>
      <xdr:nvGraphicFramePr>
        <xdr:cNvPr id="5" name="Диаграмма 4">
          <a:extLst>
            <a:ext uri="{FF2B5EF4-FFF2-40B4-BE49-F238E27FC236}">
              <a16:creationId xmlns:a16="http://schemas.microsoft.com/office/drawing/2014/main" id="{baad2038-6ce5-4157-a9ec-2b08a121fc44}"/>
            </a:ext>
          </a:extLst>
        </xdr:cNvPr>
        <xdr:cNvGraphicFramePr/>
      </xdr:nvGraphicFramePr>
      <xdr:xfrm>
        <a:off x="114300" y="2409825"/>
        <a:ext cx="5667375" cy="3771900"/>
      </xdr:xfrm>
      <a:graphic>
        <a:graphicData uri="http://schemas.openxmlformats.org/drawingml/2006/chart">
          <c:chart xmlns:c="http://schemas.openxmlformats.org/drawingml/2006/chart" r:id="rId1"/>
        </a:graphicData>
      </a:graphic>
    </xdr:graphicFrame>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66675</xdr:colOff>
      <xdr:row>12</xdr:row>
      <xdr:rowOff>142875</xdr:rowOff>
    </xdr:from>
    <xdr:to>
      <xdr:col>3</xdr:col>
      <xdr:colOff>142875</xdr:colOff>
      <xdr:row>30</xdr:row>
      <xdr:rowOff>85725</xdr:rowOff>
    </xdr:to>
    <xdr:grpSp>
      <xdr:nvGrpSpPr>
        <xdr:cNvPr id="2" name="Group 7">
          <a:extLst>
            <a:ext uri="{FF2B5EF4-FFF2-40B4-BE49-F238E27FC236}">
              <a16:creationId xmlns:a16="http://schemas.microsoft.com/office/drawing/2014/main" id="{53bb4b5c-3ef7-4a1c-97a2-2738bf2466d3}"/>
            </a:ext>
          </a:extLst>
        </xdr:cNvPr>
        <xdr:cNvGrpSpPr>
          <a:grpSpLocks/>
        </xdr:cNvGrpSpPr>
      </xdr:nvGrpSpPr>
      <xdr:grpSpPr bwMode="auto">
        <a:xfrm>
          <a:off x="66675" y="5353050"/>
          <a:ext cx="3305175" cy="3371850"/>
          <a:chOff x="71" y="574"/>
          <a:chExt cx="347" cy="300"/>
        </a:xfrm>
      </xdr:grpSpPr>
      <xdr:graphicFrame>
        <xdr:nvGraphicFramePr>
          <xdr:cNvPr id="3" name="Диаграмма 1">
            <a:extLst>
              <a:ext uri="{FF2B5EF4-FFF2-40B4-BE49-F238E27FC236}">
                <a16:creationId xmlns:a16="http://schemas.microsoft.com/office/drawing/2014/main" id="{4e169d6b-5376-4df2-a547-484b89254988}"/>
              </a:ext>
            </a:extLst>
          </xdr:cNvPr>
          <xdr:cNvGraphicFramePr/>
        </xdr:nvGraphicFramePr>
        <xdr:xfrm>
          <a:off x="71" y="574"/>
          <a:ext cx="347" cy="286"/>
        </xdr:xfrm>
        <a:graphic>
          <a:graphicData uri="http://schemas.openxmlformats.org/drawingml/2006/chart">
            <c:chart xmlns:c="http://schemas.openxmlformats.org/drawingml/2006/chart" r:id="rId1"/>
          </a:graphicData>
        </a:graphic>
      </xdr:graphicFrame>
      <xdr:sp fLocksText="0">
        <xdr:nvSpPr>
          <xdr:cNvPr id="4" name="Text Box 2">
            <a:extLst>
              <a:ext uri="{FF2B5EF4-FFF2-40B4-BE49-F238E27FC236}">
                <a16:creationId xmlns:a16="http://schemas.microsoft.com/office/drawing/2014/main" id="{bea4aba1-43ec-46dd-a063-b50b1bea7fe9}"/>
              </a:ext>
            </a:extLst>
          </xdr:cNvPr>
          <xdr:cNvSpPr txBox="1">
            <a:spLocks noChangeArrowheads="1"/>
          </xdr:cNvSpPr>
        </xdr:nvSpPr>
        <xdr:spPr bwMode="auto">
          <a:xfrm>
            <a:off x="82" y="578"/>
            <a:ext cx="48" cy="55"/>
          </a:xfrm>
          <a:prstGeom prst="rect"/>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lIns="54864" tIns="45720" rIns="0" bIns="0" vertOverflow="clip" wrap="square" anchor="t" upright="1"/>
          <a:lstStyle/>
          <a:p>
            <a:pPr algn="l" rtl="0"/>
            <a:r>
              <a:rPr lang="ru-RU" sz="2600" u="none" b="0" i="0" baseline="0">
                <a:solidFill>
                  <a:srgbClr val="000000"/>
                </a:solidFill>
                <a:latin typeface="Arial Cyr"/>
                <a:cs typeface="Arial Cyr"/>
              </a:rPr>
              <a:t>М</a:t>
            </a:r>
          </a:p>
        </xdr:txBody>
      </xdr:sp>
      <xdr:sp fLocksText="0">
        <xdr:nvSpPr>
          <xdr:cNvPr id="5" name="Text Box 3">
            <a:extLst>
              <a:ext uri="{FF2B5EF4-FFF2-40B4-BE49-F238E27FC236}">
                <a16:creationId xmlns:a16="http://schemas.microsoft.com/office/drawing/2014/main" id="{4b9f0ee9-b63e-4e20-a64b-df3526c32756}"/>
              </a:ext>
            </a:extLst>
          </xdr:cNvPr>
          <xdr:cNvSpPr txBox="1">
            <a:spLocks noChangeArrowheads="1"/>
          </xdr:cNvSpPr>
        </xdr:nvSpPr>
        <xdr:spPr bwMode="auto">
          <a:xfrm>
            <a:off x="358" y="808"/>
            <a:ext cx="48" cy="55"/>
          </a:xfrm>
          <a:prstGeom prst="rect"/>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lIns="54864" tIns="45720" rIns="0" bIns="0" vertOverflow="clip" wrap="square" anchor="t" upright="1"/>
          <a:lstStyle/>
          <a:p>
            <a:pPr algn="l" rtl="0"/>
            <a:r>
              <a:rPr lang="ru-RU" sz="2600" u="none" b="0" i="0" baseline="0">
                <a:solidFill>
                  <a:srgbClr val="000000"/>
                </a:solidFill>
                <a:latin typeface="Arial Cyr"/>
                <a:cs typeface="Arial Cyr"/>
              </a:rPr>
              <a:t>С</a:t>
            </a:r>
          </a:p>
        </xdr:txBody>
      </xdr:sp>
      <xdr:sp fLocksText="0">
        <xdr:nvSpPr>
          <xdr:cNvPr id="6" name="Text Box 4">
            <a:extLst>
              <a:ext uri="{FF2B5EF4-FFF2-40B4-BE49-F238E27FC236}">
                <a16:creationId xmlns:a16="http://schemas.microsoft.com/office/drawing/2014/main" id="{a5a21394-70b5-4dad-aa1c-26bcef6e6043}"/>
              </a:ext>
            </a:extLst>
          </xdr:cNvPr>
          <xdr:cNvSpPr txBox="1">
            <a:spLocks noChangeArrowheads="1"/>
          </xdr:cNvSpPr>
        </xdr:nvSpPr>
        <xdr:spPr bwMode="auto">
          <a:xfrm>
            <a:off x="80" y="819"/>
            <a:ext cx="48" cy="55"/>
          </a:xfrm>
          <a:prstGeom prst="rect"/>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lIns="54864" tIns="45720" rIns="0" bIns="0" vertOverflow="clip" wrap="square" anchor="t" upright="1"/>
          <a:lstStyle/>
          <a:p>
            <a:pPr algn="l" rtl="0"/>
            <a:r>
              <a:rPr lang="ru-RU" sz="2600" u="none" b="0" i="0" baseline="0">
                <a:solidFill>
                  <a:srgbClr val="000000"/>
                </a:solidFill>
                <a:latin typeface="Arial Cyr"/>
                <a:cs typeface="Arial Cyr"/>
              </a:rPr>
              <a:t>Ф</a:t>
            </a:r>
          </a:p>
        </xdr:txBody>
      </xdr:sp>
      <xdr:sp fLocksText="0">
        <xdr:nvSpPr>
          <xdr:cNvPr id="7" name="Text Box 5">
            <a:extLst>
              <a:ext uri="{FF2B5EF4-FFF2-40B4-BE49-F238E27FC236}">
                <a16:creationId xmlns:a16="http://schemas.microsoft.com/office/drawing/2014/main" id="{14dd290d-a589-40c3-8bfe-de70926368de}"/>
              </a:ext>
            </a:extLst>
          </xdr:cNvPr>
          <xdr:cNvSpPr txBox="1">
            <a:spLocks noChangeArrowheads="1"/>
          </xdr:cNvSpPr>
        </xdr:nvSpPr>
        <xdr:spPr bwMode="auto">
          <a:xfrm>
            <a:off x="365" y="586"/>
            <a:ext cx="48" cy="55"/>
          </a:xfrm>
          <a:prstGeom prst="rect"/>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lIns="54864" tIns="45720" rIns="0" bIns="0" vertOverflow="clip" wrap="square" anchor="t" upright="1"/>
          <a:lstStyle/>
          <a:p>
            <a:pPr algn="l" rtl="0"/>
            <a:r>
              <a:rPr lang="ru-RU" sz="2600" u="none" b="0" i="0" baseline="0">
                <a:solidFill>
                  <a:srgbClr val="000000"/>
                </a:solidFill>
                <a:latin typeface="Arial Cyr"/>
                <a:cs typeface="Arial Cyr"/>
              </a:rPr>
              <a:t>Х</a:t>
            </a:r>
          </a:p>
        </xdr:txBody>
      </xdr:sp>
    </xdr:grp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mc:AlternateContent xmlns:mc="http://schemas.openxmlformats.org/markup-compatibility/2006">
    <mc:Choice xmlns:a14="http://schemas.microsoft.com/office/drawing/2010/main" Requires="a14">
      <xdr:twoCellAnchor>
        <xdr:from>
          <xdr:col>9</xdr:col>
          <xdr:colOff>600075</xdr:colOff>
          <xdr:row>1</xdr:row>
          <xdr:rowOff>171450</xdr:rowOff>
        </xdr:from>
        <xdr:to>
          <xdr:col>13</xdr:col>
          <xdr:colOff>428625</xdr:colOff>
          <xdr:row>4</xdr:row>
          <xdr:rowOff>9525</xdr:rowOff>
        </xdr:to>
        <xdr:sp macro="[0]!SaveToPDF">
          <xdr:nvSpPr>
            <xdr:cNvPr id="6145" name="Button 1" hidden="1">
              <a:extLst>
                <a:ext uri="{63B3BB69-23CF-44E3-9099-C40C66FF867C}">
                  <a14:compatExt spid="_x0000_s6145"/>
                </a:ext>
                <a:ext uri="{FF2B5EF4-FFF2-40B4-BE49-F238E27FC236}">
                  <a16:creationId xmlns:a16="http://schemas.microsoft.com/office/drawing/2014/main" id="{011a8a9b-3b65-43ee-9d06-01e7d7885be7}"/>
                </a:ext>
              </a:extLst>
            </xdr:cNvPr>
            <xdr:cNvSpPr>
              <a:spLocks noRot="1"/>
            </xdr:cNvSpPr>
          </xdr:nvSpPr>
          <xdr:spPr>
            <a:xfrm>
              <a:off x="6467475" y="733425"/>
              <a:ext cx="2266950" cy="504825"/>
            </a:xfrm>
            <a:prstGeom prst="rect"/>
            <a:ln>
              <a:solidFill>
                <a:srgbClr val="000000"/>
              </a:solidFill>
            </a:ln>
          </xdr:spPr>
          <xdr:txBody>
            <a:bodyPr lIns="36576" tIns="32004" rIns="36576" bIns="32004" vertOverflow="clip" wrap="square" anchor="ctr" upright="1"/>
            <a:p>
              <a:pPr algn="ctr" rtl="0"/>
              <a:r>
                <a:rPr lang="ru-RU" sz="1600" u="none" b="1" i="0" baseline="0">
                  <a:solidFill>
                    <a:srgbClr val="000000"/>
                  </a:solidFill>
                  <a:latin typeface="Cambria"/>
                  <a:ea typeface="Cambria"/>
                </a:rPr>
                <a:t>Сохранить в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9525</xdr:colOff>
          <xdr:row>6</xdr:row>
          <xdr:rowOff>123825</xdr:rowOff>
        </xdr:from>
        <xdr:to>
          <xdr:col>13</xdr:col>
          <xdr:colOff>447675</xdr:colOff>
          <xdr:row>8</xdr:row>
          <xdr:rowOff>142875</xdr:rowOff>
        </xdr:to>
        <xdr:sp macro="[0]!PrintD">
          <xdr:nvSpPr>
            <xdr:cNvPr id="6146" name="Button 2" hidden="1">
              <a:extLst>
                <a:ext uri="{63B3BB69-23CF-44E3-9099-C40C66FF867C}">
                  <a14:compatExt spid="_x0000_s6146"/>
                </a:ext>
                <a:ext uri="{FF2B5EF4-FFF2-40B4-BE49-F238E27FC236}">
                  <a16:creationId xmlns:a16="http://schemas.microsoft.com/office/drawing/2014/main" id="{6a6bf8ee-74fd-4bd2-ab34-eba8692475c8}"/>
                </a:ext>
              </a:extLst>
            </xdr:cNvPr>
            <xdr:cNvSpPr>
              <a:spLocks noRot="1"/>
            </xdr:cNvSpPr>
          </xdr:nvSpPr>
          <xdr:spPr>
            <a:xfrm>
              <a:off x="6486525" y="1828800"/>
              <a:ext cx="2266950" cy="495300"/>
            </a:xfrm>
            <a:prstGeom prst="rect"/>
            <a:ln>
              <a:solidFill>
                <a:srgbClr val="000000"/>
              </a:solidFill>
            </a:ln>
          </xdr:spPr>
          <xdr:txBody>
            <a:bodyPr lIns="36576" tIns="32004" rIns="36576" bIns="32004" vertOverflow="clip" wrap="square" anchor="ctr" upright="1"/>
            <a:p>
              <a:pPr algn="ctr" rtl="0"/>
              <a:r>
                <a:rPr lang="ru-RU" sz="1600" u="none" b="1" i="0" baseline="0">
                  <a:solidFill>
                    <a:srgbClr val="000000"/>
                  </a:solidFill>
                  <a:latin typeface="Cambria"/>
                  <a:ea typeface="Cambria"/>
                </a:rPr>
                <a:t>Отправить на печать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11</xdr:row>
          <xdr:rowOff>28575</xdr:rowOff>
        </xdr:from>
        <xdr:to>
          <xdr:col>13</xdr:col>
          <xdr:colOff>438150</xdr:colOff>
          <xdr:row>13</xdr:row>
          <xdr:rowOff>57150</xdr:rowOff>
        </xdr:to>
        <xdr:sp macro="[0]!ClearData">
          <xdr:nvSpPr>
            <xdr:cNvPr id="6147" name="Button 3" hidden="1">
              <a:extLst>
                <a:ext uri="{63B3BB69-23CF-44E3-9099-C40C66FF867C}">
                  <a14:compatExt spid="_x0000_s6147"/>
                </a:ext>
                <a:ext uri="{FF2B5EF4-FFF2-40B4-BE49-F238E27FC236}">
                  <a16:creationId xmlns:a16="http://schemas.microsoft.com/office/drawing/2014/main" id="{4b36b469-c7f8-4e7a-a65c-f6bed68a1b50}"/>
                </a:ext>
              </a:extLst>
            </xdr:cNvPr>
            <xdr:cNvSpPr>
              <a:spLocks noRot="1"/>
            </xdr:cNvSpPr>
          </xdr:nvSpPr>
          <xdr:spPr>
            <a:xfrm>
              <a:off x="6477000" y="2924175"/>
              <a:ext cx="2266950" cy="457200"/>
            </a:xfrm>
            <a:prstGeom prst="rect"/>
            <a:ln>
              <a:solidFill>
                <a:srgbClr val="000000"/>
              </a:solidFill>
            </a:ln>
          </xdr:spPr>
          <xdr:txBody>
            <a:bodyPr lIns="45720" tIns="36576" rIns="45720" bIns="36576" vertOverflow="clip" wrap="square" anchor="ctr" upright="1"/>
            <a:p>
              <a:pPr algn="ctr" rtl="0"/>
              <a:r>
                <a:rPr lang="ru-RU" sz="2000" u="none" b="0" i="0" baseline="0">
                  <a:solidFill>
                    <a:srgbClr val="FF0000"/>
                  </a:solidFill>
                  <a:latin typeface="Cambria"/>
                  <a:ea typeface="Cambria"/>
                </a:rPr>
                <a:t>Очистить данные данные</a:t>
              </a:r>
            </a:p>
          </xdr:txBody>
        </xdr:sp>
        <xdr:clientData fPrint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6" Type="http://schemas.openxmlformats.org/officeDocument/2006/relationships/printerSettings" Target="../printerSettings/printerSettings3.bin" /><Relationship Id="rId4" Type="http://schemas.openxmlformats.org/officeDocument/2006/relationships/drawing" Target="../drawings/drawing2.xml" /><Relationship Id="rId1" Type="http://schemas.openxmlformats.org/officeDocument/2006/relationships/ctrlProp" Target="../ctrProps/ctrProp1.xml" /><Relationship Id="rId5" Type="http://schemas.openxmlformats.org/officeDocument/2006/relationships/vmlDrawing" Target="../drawings/vmlDrawing1.vml" /><Relationship Id="rId3" Type="http://schemas.openxmlformats.org/officeDocument/2006/relationships/ctrlProp" Target="../ctrProps/ctrProp3.xml" /><Relationship Id="rId2" Type="http://schemas.openxmlformats.org/officeDocument/2006/relationships/ctrlProp" Target="../ctrProps/ctrProp2.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4.bin" /></Relationships>
</file>

<file path=xl/worksheets/_rels/sheet8.xml.rels><?xml version="1.0" encoding="UTF-8" standalone="yes"?><Relationships xmlns="http://schemas.openxmlformats.org/package/2006/relationships"><Relationship Id="rId6" Type="http://schemas.openxmlformats.org/officeDocument/2006/relationships/printerSettings" Target="../printerSettings/printerSettings5.bin" /><Relationship Id="rId4" Type="http://schemas.openxmlformats.org/officeDocument/2006/relationships/drawing" Target="../drawings/drawing4.xml" /><Relationship Id="rId1" Type="http://schemas.openxmlformats.org/officeDocument/2006/relationships/ctrlProp" Target="../ctrProps/ctrProp4.xml" /><Relationship Id="rId5" Type="http://schemas.openxmlformats.org/officeDocument/2006/relationships/vmlDrawing" Target="../drawings/vmlDrawing2.vml" /><Relationship Id="rId3" Type="http://schemas.openxmlformats.org/officeDocument/2006/relationships/ctrlProp" Target="../ctrProps/ctrProp6.xml" /><Relationship Id="rId2" Type="http://schemas.openxmlformats.org/officeDocument/2006/relationships/ctrlProp" Target="../ctrProps/ctrProp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AH65"/>
  <sheetViews>
    <sheetView showGridLines="0" workbookViewId="0" topLeftCell="A13">
      <selection pane="topLeft" activeCell="O26" sqref="O26"/>
    </sheetView>
  </sheetViews>
  <sheetFormatPr defaultRowHeight="15"/>
  <cols>
    <col min="1" max="1" width="7.571428571428571" customWidth="1"/>
    <col min="12" max="12" width="12.571428571428571" customWidth="1"/>
    <col min="15" max="15" width="14.428571428571429" customWidth="1"/>
    <col min="16" max="16" width="6.285714285714286" customWidth="1"/>
    <col min="17" max="17" width="6.142857142857143" customWidth="1"/>
    <col min="19" max="19" width="9.142857142857142" customWidth="1"/>
    <col min="20" max="20" width="9.142857142857142" hidden="1" customWidth="1"/>
    <col min="32" max="34" width="0" hidden="1" customWidth="1"/>
  </cols>
  <sheetData>
    <row r="1" spans="1:34" ht="15" customHeight="1">
      <c r="A1" s="1"/>
      <c r="B1" s="1"/>
      <c r="C1" s="1"/>
      <c r="D1" s="1"/>
      <c r="E1" s="1"/>
      <c r="F1" s="1"/>
      <c r="G1" s="1"/>
      <c r="H1" s="1"/>
      <c r="I1" s="1"/>
      <c r="J1" s="1"/>
      <c r="K1" s="1"/>
      <c r="L1" s="1"/>
      <c r="M1" s="1"/>
      <c r="N1" s="1"/>
      <c r="AG1">
        <v>10</v>
      </c>
      <c r="AH1" t="s">
        <v>9</v>
      </c>
    </row>
    <row r="2" spans="1:34" ht="19.5" customHeight="1">
      <c r="A2" s="59" t="s">
        <v>0</v>
      </c>
      <c r="B2" s="59"/>
      <c r="C2" s="59"/>
      <c r="D2" s="61"/>
      <c r="E2" s="61"/>
      <c r="F2" s="61"/>
      <c r="G2" s="61"/>
      <c r="H2" s="61"/>
      <c r="I2" s="61"/>
      <c r="J2" s="61"/>
      <c r="K2" s="61"/>
      <c r="L2" s="61"/>
      <c r="M2" s="61"/>
      <c r="N2" s="61"/>
      <c r="O2" s="61"/>
      <c r="AG2">
        <v>11</v>
      </c>
      <c r="AH2" t="s">
        <v>8</v>
      </c>
    </row>
    <row r="3" spans="33:33" ht="15">
      <c r="AG3">
        <v>13</v>
      </c>
    </row>
    <row r="4" spans="1:33" ht="23.25" customHeight="1">
      <c r="A4" s="60" t="s">
        <v>167</v>
      </c>
      <c r="B4" s="60"/>
      <c r="C4" s="60"/>
      <c r="D4" s="60"/>
      <c r="E4" s="60"/>
      <c r="F4" s="60"/>
      <c r="G4" s="60"/>
      <c r="H4" s="60"/>
      <c r="I4" s="60"/>
      <c r="J4" s="60"/>
      <c r="K4" s="60"/>
      <c r="L4" s="60"/>
      <c r="M4" s="60"/>
      <c r="N4" s="60"/>
      <c r="O4" s="60"/>
      <c r="AF4" t="s">
        <v>6</v>
      </c>
      <c r="AG4">
        <v>14</v>
      </c>
    </row>
    <row r="5" spans="1:33" ht="18" customHeight="1">
      <c r="A5" s="60"/>
      <c r="B5" s="60"/>
      <c r="C5" s="60"/>
      <c r="D5" s="60"/>
      <c r="E5" s="60"/>
      <c r="F5" s="60"/>
      <c r="G5" s="60"/>
      <c r="H5" s="60"/>
      <c r="I5" s="60"/>
      <c r="J5" s="60"/>
      <c r="K5" s="60"/>
      <c r="L5" s="60"/>
      <c r="M5" s="60"/>
      <c r="N5" s="60"/>
      <c r="O5" s="60"/>
      <c r="AF5" t="s">
        <v>7</v>
      </c>
      <c r="AG5">
        <v>15</v>
      </c>
    </row>
    <row r="6" spans="1:33" ht="22.5" customHeight="1">
      <c r="A6" s="60"/>
      <c r="B6" s="60"/>
      <c r="C6" s="60"/>
      <c r="D6" s="60"/>
      <c r="E6" s="60"/>
      <c r="F6" s="60"/>
      <c r="G6" s="60"/>
      <c r="H6" s="60"/>
      <c r="I6" s="60"/>
      <c r="J6" s="60"/>
      <c r="K6" s="60"/>
      <c r="L6" s="60"/>
      <c r="M6" s="60"/>
      <c r="N6" s="60"/>
      <c r="O6" s="60"/>
      <c r="AG6">
        <v>16</v>
      </c>
    </row>
    <row r="7" spans="1:15" ht="20.25" customHeight="1">
      <c r="A7" s="60"/>
      <c r="B7" s="60"/>
      <c r="C7" s="60"/>
      <c r="D7" s="60"/>
      <c r="E7" s="60"/>
      <c r="F7" s="60"/>
      <c r="G7" s="60"/>
      <c r="H7" s="60"/>
      <c r="I7" s="60"/>
      <c r="J7" s="60"/>
      <c r="K7" s="60"/>
      <c r="L7" s="60"/>
      <c r="M7" s="60"/>
      <c r="N7" s="60"/>
      <c r="O7" s="60"/>
    </row>
    <row r="8" spans="1:1" s="15" customFormat="1" ht="15">
      <c r="A8" s="21"/>
    </row>
    <row r="9" spans="1:30" ht="24" customHeight="1">
      <c r="A9" s="12">
        <v>1</v>
      </c>
      <c r="B9" s="56" t="s">
        <v>25</v>
      </c>
      <c r="C9" s="57"/>
      <c r="D9" s="57"/>
      <c r="E9" s="57"/>
      <c r="F9" s="57"/>
      <c r="G9" s="57"/>
      <c r="H9" s="57"/>
      <c r="I9" s="57"/>
      <c r="J9" s="57"/>
      <c r="K9" s="57"/>
      <c r="L9" s="57"/>
      <c r="M9" s="57"/>
      <c r="N9" s="58"/>
      <c r="O9" s="13"/>
      <c r="P9" s="15"/>
      <c r="Q9" s="15"/>
      <c r="R9" s="15"/>
      <c r="S9" s="15"/>
      <c r="T9" s="15" t="s">
        <v>10</v>
      </c>
      <c r="U9" s="15"/>
      <c r="V9" s="15"/>
      <c r="W9" s="15"/>
      <c r="X9" s="15"/>
      <c r="Y9" s="15"/>
      <c r="Z9" s="15"/>
      <c r="AA9" s="15"/>
      <c r="AB9" s="15"/>
      <c r="AC9" s="15"/>
      <c r="AD9" s="15"/>
    </row>
    <row r="10" spans="1:30" ht="24" customHeight="1">
      <c r="A10" s="12">
        <v>2</v>
      </c>
      <c r="B10" s="53" t="s">
        <v>24</v>
      </c>
      <c r="C10" s="54"/>
      <c r="D10" s="54"/>
      <c r="E10" s="54"/>
      <c r="F10" s="54"/>
      <c r="G10" s="54"/>
      <c r="H10" s="54"/>
      <c r="I10" s="54"/>
      <c r="J10" s="54"/>
      <c r="K10" s="54"/>
      <c r="L10" s="54"/>
      <c r="M10" s="54"/>
      <c r="N10" s="55"/>
      <c r="O10" s="13"/>
      <c r="P10" s="15"/>
      <c r="Q10" s="15"/>
      <c r="R10" s="15"/>
      <c r="S10" s="15"/>
      <c r="T10" s="15" t="s">
        <v>11</v>
      </c>
      <c r="U10" s="15"/>
      <c r="V10" s="15"/>
      <c r="W10" s="15"/>
      <c r="X10" s="15"/>
      <c r="Y10" s="15"/>
      <c r="Z10" s="15"/>
      <c r="AA10" s="15"/>
      <c r="AB10" s="15"/>
      <c r="AC10" s="15"/>
      <c r="AD10" s="15"/>
    </row>
    <row r="11" spans="1:30" ht="24" customHeight="1">
      <c r="A11" s="12">
        <v>3</v>
      </c>
      <c r="B11" s="56" t="s">
        <v>26</v>
      </c>
      <c r="C11" s="57"/>
      <c r="D11" s="57"/>
      <c r="E11" s="57"/>
      <c r="F11" s="57"/>
      <c r="G11" s="57"/>
      <c r="H11" s="57"/>
      <c r="I11" s="57"/>
      <c r="J11" s="57"/>
      <c r="K11" s="57"/>
      <c r="L11" s="57"/>
      <c r="M11" s="57"/>
      <c r="N11" s="58"/>
      <c r="O11" s="13"/>
      <c r="P11" s="15"/>
      <c r="Q11" s="15"/>
      <c r="R11" s="15"/>
      <c r="S11" s="15"/>
      <c r="T11" s="15"/>
      <c r="U11" s="15"/>
      <c r="V11" s="15"/>
      <c r="W11" s="15"/>
      <c r="X11" s="15"/>
      <c r="Y11" s="15"/>
      <c r="Z11" s="15"/>
      <c r="AA11" s="15"/>
      <c r="AB11" s="15"/>
      <c r="AC11" s="15"/>
      <c r="AD11" s="15"/>
    </row>
    <row r="12" spans="1:30" ht="24" customHeight="1">
      <c r="A12" s="12">
        <v>4</v>
      </c>
      <c r="B12" s="53" t="s">
        <v>27</v>
      </c>
      <c r="C12" s="54"/>
      <c r="D12" s="54"/>
      <c r="E12" s="54"/>
      <c r="F12" s="54"/>
      <c r="G12" s="54"/>
      <c r="H12" s="54"/>
      <c r="I12" s="54"/>
      <c r="J12" s="54"/>
      <c r="K12" s="54"/>
      <c r="L12" s="54"/>
      <c r="M12" s="54"/>
      <c r="N12" s="55"/>
      <c r="O12" s="13"/>
      <c r="P12" s="15"/>
      <c r="Q12" s="15"/>
      <c r="R12" s="15"/>
      <c r="S12" s="15"/>
      <c r="T12" s="15"/>
      <c r="U12" s="15"/>
      <c r="V12" s="15"/>
      <c r="W12" s="15"/>
      <c r="X12" s="15"/>
      <c r="Y12" s="15"/>
      <c r="Z12" s="15"/>
      <c r="AA12" s="15"/>
      <c r="AB12" s="15"/>
      <c r="AC12" s="15"/>
      <c r="AD12" s="15"/>
    </row>
    <row r="13" spans="1:30" ht="24" customHeight="1">
      <c r="A13" s="12">
        <v>5</v>
      </c>
      <c r="B13" s="56" t="s">
        <v>28</v>
      </c>
      <c r="C13" s="57"/>
      <c r="D13" s="57"/>
      <c r="E13" s="57"/>
      <c r="F13" s="57"/>
      <c r="G13" s="57"/>
      <c r="H13" s="57"/>
      <c r="I13" s="57"/>
      <c r="J13" s="57"/>
      <c r="K13" s="57"/>
      <c r="L13" s="57"/>
      <c r="M13" s="57"/>
      <c r="N13" s="58"/>
      <c r="O13" s="13"/>
      <c r="P13" s="15"/>
      <c r="Q13" s="15"/>
      <c r="R13" s="15"/>
      <c r="S13" s="15"/>
      <c r="T13" s="15"/>
      <c r="U13" s="15"/>
      <c r="V13" s="15"/>
      <c r="W13" s="15"/>
      <c r="X13" s="15"/>
      <c r="Y13" s="15"/>
      <c r="Z13" s="15"/>
      <c r="AA13" s="15"/>
      <c r="AB13" s="15"/>
      <c r="AC13" s="15"/>
      <c r="AD13" s="15"/>
    </row>
    <row r="14" spans="1:30" ht="24" customHeight="1">
      <c r="A14" s="12">
        <v>6</v>
      </c>
      <c r="B14" s="53" t="s">
        <v>29</v>
      </c>
      <c r="C14" s="54"/>
      <c r="D14" s="54"/>
      <c r="E14" s="54"/>
      <c r="F14" s="54"/>
      <c r="G14" s="54"/>
      <c r="H14" s="54"/>
      <c r="I14" s="54"/>
      <c r="J14" s="54"/>
      <c r="K14" s="54"/>
      <c r="L14" s="54"/>
      <c r="M14" s="54"/>
      <c r="N14" s="55"/>
      <c r="O14" s="13"/>
      <c r="P14" s="15"/>
      <c r="Q14" s="15"/>
      <c r="R14" s="15"/>
      <c r="S14" s="15"/>
      <c r="T14" s="15"/>
      <c r="U14" s="15"/>
      <c r="V14" s="15"/>
      <c r="W14" s="15"/>
      <c r="X14" s="15"/>
      <c r="Y14" s="15"/>
      <c r="Z14" s="15"/>
      <c r="AA14" s="15"/>
      <c r="AB14" s="15"/>
      <c r="AC14" s="15"/>
      <c r="AD14" s="15"/>
    </row>
    <row r="15" spans="1:30" ht="24" customHeight="1">
      <c r="A15" s="12">
        <v>7</v>
      </c>
      <c r="B15" s="56" t="s">
        <v>30</v>
      </c>
      <c r="C15" s="57"/>
      <c r="D15" s="57"/>
      <c r="E15" s="57"/>
      <c r="F15" s="57"/>
      <c r="G15" s="57"/>
      <c r="H15" s="57"/>
      <c r="I15" s="57"/>
      <c r="J15" s="57"/>
      <c r="K15" s="57"/>
      <c r="L15" s="57"/>
      <c r="M15" s="57"/>
      <c r="N15" s="58"/>
      <c r="O15" s="13"/>
      <c r="P15" s="15"/>
      <c r="Q15" s="15"/>
      <c r="R15" s="15"/>
      <c r="S15" s="15"/>
      <c r="T15" s="15"/>
      <c r="U15" s="15"/>
      <c r="V15" s="15"/>
      <c r="W15" s="15"/>
      <c r="X15" s="15"/>
      <c r="Y15" s="15"/>
      <c r="Z15" s="15"/>
      <c r="AA15" s="15"/>
      <c r="AB15" s="15"/>
      <c r="AC15" s="15"/>
      <c r="AD15" s="15"/>
    </row>
    <row r="16" spans="1:30" ht="24" customHeight="1">
      <c r="A16" s="12">
        <v>8</v>
      </c>
      <c r="B16" s="53" t="s">
        <v>31</v>
      </c>
      <c r="C16" s="54"/>
      <c r="D16" s="54"/>
      <c r="E16" s="54"/>
      <c r="F16" s="54"/>
      <c r="G16" s="54"/>
      <c r="H16" s="54"/>
      <c r="I16" s="54"/>
      <c r="J16" s="54"/>
      <c r="K16" s="54"/>
      <c r="L16" s="54"/>
      <c r="M16" s="54"/>
      <c r="N16" s="55"/>
      <c r="O16" s="13"/>
      <c r="P16" s="15"/>
      <c r="Q16" s="15"/>
      <c r="R16" s="15"/>
      <c r="S16" s="15"/>
      <c r="T16" s="15"/>
      <c r="U16" s="15"/>
      <c r="V16" s="15"/>
      <c r="W16" s="15"/>
      <c r="X16" s="15"/>
      <c r="Y16" s="15"/>
      <c r="Z16" s="15"/>
      <c r="AA16" s="15"/>
      <c r="AB16" s="15"/>
      <c r="AC16" s="15"/>
      <c r="AD16" s="15"/>
    </row>
    <row r="17" spans="1:30" ht="24" customHeight="1">
      <c r="A17" s="12">
        <v>9</v>
      </c>
      <c r="B17" s="56" t="s">
        <v>32</v>
      </c>
      <c r="C17" s="57"/>
      <c r="D17" s="57"/>
      <c r="E17" s="57"/>
      <c r="F17" s="57"/>
      <c r="G17" s="57"/>
      <c r="H17" s="57"/>
      <c r="I17" s="57"/>
      <c r="J17" s="57"/>
      <c r="K17" s="57"/>
      <c r="L17" s="57"/>
      <c r="M17" s="57"/>
      <c r="N17" s="58"/>
      <c r="O17" s="13"/>
      <c r="P17" s="15"/>
      <c r="Q17" s="15"/>
      <c r="R17" s="15"/>
      <c r="S17" s="15"/>
      <c r="T17" s="15"/>
      <c r="U17" s="15"/>
      <c r="V17" s="15"/>
      <c r="W17" s="15"/>
      <c r="X17" s="15"/>
      <c r="Y17" s="15"/>
      <c r="Z17" s="15"/>
      <c r="AA17" s="15"/>
      <c r="AB17" s="15"/>
      <c r="AC17" s="15"/>
      <c r="AD17" s="15"/>
    </row>
    <row r="18" spans="1:30" ht="24" customHeight="1">
      <c r="A18" s="12">
        <v>10</v>
      </c>
      <c r="B18" s="53" t="s">
        <v>33</v>
      </c>
      <c r="C18" s="54"/>
      <c r="D18" s="54"/>
      <c r="E18" s="54"/>
      <c r="F18" s="54"/>
      <c r="G18" s="54"/>
      <c r="H18" s="54"/>
      <c r="I18" s="54"/>
      <c r="J18" s="54"/>
      <c r="K18" s="54"/>
      <c r="L18" s="54"/>
      <c r="M18" s="54"/>
      <c r="N18" s="55"/>
      <c r="O18" s="13"/>
      <c r="P18" s="15"/>
      <c r="Q18" s="15"/>
      <c r="R18" s="15"/>
      <c r="S18" s="15"/>
      <c r="T18" s="15"/>
      <c r="U18" s="15"/>
      <c r="V18" s="15"/>
      <c r="W18" s="15"/>
      <c r="X18" s="15"/>
      <c r="Y18" s="15"/>
      <c r="Z18" s="15"/>
      <c r="AA18" s="15"/>
      <c r="AB18" s="15"/>
      <c r="AC18" s="15"/>
      <c r="AD18" s="15"/>
    </row>
    <row r="19" spans="1:30" ht="24" customHeight="1">
      <c r="A19" s="12">
        <v>11</v>
      </c>
      <c r="B19" s="56" t="s">
        <v>34</v>
      </c>
      <c r="C19" s="57"/>
      <c r="D19" s="57"/>
      <c r="E19" s="57"/>
      <c r="F19" s="57"/>
      <c r="G19" s="57"/>
      <c r="H19" s="57"/>
      <c r="I19" s="57"/>
      <c r="J19" s="57"/>
      <c r="K19" s="57"/>
      <c r="L19" s="57"/>
      <c r="M19" s="57"/>
      <c r="N19" s="58"/>
      <c r="O19" s="13"/>
      <c r="P19" s="15"/>
      <c r="Q19" s="15"/>
      <c r="R19" s="15"/>
      <c r="S19" s="15"/>
      <c r="T19" s="15"/>
      <c r="U19" s="15"/>
      <c r="V19" s="15"/>
      <c r="W19" s="15"/>
      <c r="X19" s="15"/>
      <c r="Y19" s="15"/>
      <c r="Z19" s="15"/>
      <c r="AA19" s="15"/>
      <c r="AB19" s="15"/>
      <c r="AC19" s="15"/>
      <c r="AD19" s="15"/>
    </row>
    <row r="20" spans="1:30" ht="24" customHeight="1">
      <c r="A20" s="12">
        <v>12</v>
      </c>
      <c r="B20" s="53" t="s">
        <v>35</v>
      </c>
      <c r="C20" s="54"/>
      <c r="D20" s="54"/>
      <c r="E20" s="54"/>
      <c r="F20" s="54"/>
      <c r="G20" s="54"/>
      <c r="H20" s="54"/>
      <c r="I20" s="54"/>
      <c r="J20" s="54"/>
      <c r="K20" s="54"/>
      <c r="L20" s="54"/>
      <c r="M20" s="54"/>
      <c r="N20" s="55"/>
      <c r="O20" s="13"/>
      <c r="P20" s="15"/>
      <c r="Q20" s="15"/>
      <c r="R20" s="15"/>
      <c r="S20" s="15"/>
      <c r="T20" s="15"/>
      <c r="U20" s="15"/>
      <c r="V20" s="15"/>
      <c r="W20" s="15"/>
      <c r="X20" s="15"/>
      <c r="Y20" s="15"/>
      <c r="Z20" s="15"/>
      <c r="AA20" s="15"/>
      <c r="AB20" s="15"/>
      <c r="AC20" s="15"/>
      <c r="AD20" s="15"/>
    </row>
    <row r="21" spans="1:30" ht="24" customHeight="1">
      <c r="A21" s="12">
        <v>13</v>
      </c>
      <c r="B21" s="56" t="s">
        <v>36</v>
      </c>
      <c r="C21" s="57"/>
      <c r="D21" s="57"/>
      <c r="E21" s="57"/>
      <c r="F21" s="57"/>
      <c r="G21" s="57"/>
      <c r="H21" s="57"/>
      <c r="I21" s="57"/>
      <c r="J21" s="57"/>
      <c r="K21" s="57"/>
      <c r="L21" s="57"/>
      <c r="M21" s="57"/>
      <c r="N21" s="58"/>
      <c r="O21" s="13"/>
      <c r="P21" s="15"/>
      <c r="Q21" s="15"/>
      <c r="R21" s="15"/>
      <c r="S21" s="15"/>
      <c r="T21" s="15"/>
      <c r="U21" s="15"/>
      <c r="V21" s="15"/>
      <c r="W21" s="15"/>
      <c r="X21" s="15"/>
      <c r="Y21" s="15"/>
      <c r="Z21" s="15"/>
      <c r="AA21" s="15"/>
      <c r="AB21" s="15"/>
      <c r="AC21" s="15"/>
      <c r="AD21" s="15"/>
    </row>
    <row r="22" spans="1:30" ht="24" customHeight="1">
      <c r="A22" s="12">
        <v>14</v>
      </c>
      <c r="B22" s="53" t="s">
        <v>37</v>
      </c>
      <c r="C22" s="54"/>
      <c r="D22" s="54"/>
      <c r="E22" s="54"/>
      <c r="F22" s="54"/>
      <c r="G22" s="54"/>
      <c r="H22" s="54"/>
      <c r="I22" s="54"/>
      <c r="J22" s="54"/>
      <c r="K22" s="54"/>
      <c r="L22" s="54"/>
      <c r="M22" s="54"/>
      <c r="N22" s="55"/>
      <c r="O22" s="13"/>
      <c r="P22" s="15"/>
      <c r="Q22" s="15"/>
      <c r="R22" s="15"/>
      <c r="S22" s="15"/>
      <c r="T22" s="15"/>
      <c r="U22" s="15"/>
      <c r="V22" s="15"/>
      <c r="W22" s="15"/>
      <c r="X22" s="15"/>
      <c r="Y22" s="15"/>
      <c r="Z22" s="15"/>
      <c r="AA22" s="15"/>
      <c r="AB22" s="15"/>
      <c r="AC22" s="15"/>
      <c r="AD22" s="15"/>
    </row>
    <row r="23" spans="1:30" ht="24" customHeight="1">
      <c r="A23" s="12">
        <v>15</v>
      </c>
      <c r="B23" s="56" t="s">
        <v>38</v>
      </c>
      <c r="C23" s="57"/>
      <c r="D23" s="57"/>
      <c r="E23" s="57"/>
      <c r="F23" s="57"/>
      <c r="G23" s="57"/>
      <c r="H23" s="57"/>
      <c r="I23" s="57"/>
      <c r="J23" s="57"/>
      <c r="K23" s="57"/>
      <c r="L23" s="57"/>
      <c r="M23" s="57"/>
      <c r="N23" s="58"/>
      <c r="O23" s="13"/>
      <c r="P23" s="15"/>
      <c r="Q23" s="15"/>
      <c r="R23" s="15"/>
      <c r="S23" s="15"/>
      <c r="T23" s="15"/>
      <c r="U23" s="15"/>
      <c r="V23" s="15"/>
      <c r="W23" s="15"/>
      <c r="X23" s="15"/>
      <c r="Y23" s="15"/>
      <c r="Z23" s="15"/>
      <c r="AA23" s="15"/>
      <c r="AB23" s="15"/>
      <c r="AC23" s="15"/>
      <c r="AD23" s="15"/>
    </row>
    <row r="24" spans="1:30" ht="24" customHeight="1">
      <c r="A24" s="12">
        <v>16</v>
      </c>
      <c r="B24" s="53" t="s">
        <v>39</v>
      </c>
      <c r="C24" s="54"/>
      <c r="D24" s="54"/>
      <c r="E24" s="54"/>
      <c r="F24" s="54"/>
      <c r="G24" s="54"/>
      <c r="H24" s="54"/>
      <c r="I24" s="54"/>
      <c r="J24" s="54"/>
      <c r="K24" s="54"/>
      <c r="L24" s="54"/>
      <c r="M24" s="54"/>
      <c r="N24" s="55"/>
      <c r="O24" s="13"/>
      <c r="P24" s="15"/>
      <c r="Q24" s="15"/>
      <c r="R24" s="15"/>
      <c r="S24" s="15"/>
      <c r="T24" s="15"/>
      <c r="U24" s="15"/>
      <c r="V24" s="15"/>
      <c r="W24" s="15"/>
      <c r="X24" s="15"/>
      <c r="Y24" s="15"/>
      <c r="Z24" s="15"/>
      <c r="AA24" s="15"/>
      <c r="AB24" s="15"/>
      <c r="AC24" s="15"/>
      <c r="AD24" s="15"/>
    </row>
    <row r="25" spans="1:30" ht="24" customHeight="1">
      <c r="A25" s="12">
        <v>17</v>
      </c>
      <c r="B25" s="56" t="s">
        <v>40</v>
      </c>
      <c r="C25" s="57"/>
      <c r="D25" s="57"/>
      <c r="E25" s="57"/>
      <c r="F25" s="57"/>
      <c r="G25" s="57"/>
      <c r="H25" s="57"/>
      <c r="I25" s="57"/>
      <c r="J25" s="57"/>
      <c r="K25" s="57"/>
      <c r="L25" s="57"/>
      <c r="M25" s="57"/>
      <c r="N25" s="58"/>
      <c r="O25" s="13"/>
      <c r="P25" s="15"/>
      <c r="Q25" s="15"/>
      <c r="R25" s="15"/>
      <c r="S25" s="15"/>
      <c r="T25" s="15"/>
      <c r="U25" s="15"/>
      <c r="V25" s="15"/>
      <c r="W25" s="15"/>
      <c r="X25" s="15"/>
      <c r="Y25" s="15"/>
      <c r="Z25" s="15"/>
      <c r="AA25" s="15"/>
      <c r="AB25" s="15"/>
      <c r="AC25" s="15"/>
      <c r="AD25" s="15"/>
    </row>
    <row r="26" spans="1:30" ht="24" customHeight="1">
      <c r="A26" s="12">
        <v>18</v>
      </c>
      <c r="B26" s="53" t="s">
        <v>41</v>
      </c>
      <c r="C26" s="54"/>
      <c r="D26" s="54"/>
      <c r="E26" s="54"/>
      <c r="F26" s="54"/>
      <c r="G26" s="54"/>
      <c r="H26" s="54"/>
      <c r="I26" s="54"/>
      <c r="J26" s="54"/>
      <c r="K26" s="54"/>
      <c r="L26" s="54"/>
      <c r="M26" s="54"/>
      <c r="N26" s="55"/>
      <c r="O26" s="13" t="s">
        <v>11</v>
      </c>
      <c r="P26" s="15"/>
      <c r="Q26" s="15"/>
      <c r="R26" s="15"/>
      <c r="S26" s="15"/>
      <c r="T26" s="15"/>
      <c r="U26" s="15"/>
      <c r="V26" s="15"/>
      <c r="W26" s="15"/>
      <c r="X26" s="15"/>
      <c r="Y26" s="15"/>
      <c r="Z26" s="15"/>
      <c r="AA26" s="15"/>
      <c r="AB26" s="15"/>
      <c r="AC26" s="15"/>
      <c r="AD26" s="15"/>
    </row>
    <row r="27" spans="1:30" ht="24" customHeight="1">
      <c r="A27" s="12">
        <v>19</v>
      </c>
      <c r="B27" s="56" t="s">
        <v>42</v>
      </c>
      <c r="C27" s="57"/>
      <c r="D27" s="57"/>
      <c r="E27" s="57"/>
      <c r="F27" s="57"/>
      <c r="G27" s="57"/>
      <c r="H27" s="57"/>
      <c r="I27" s="57"/>
      <c r="J27" s="57"/>
      <c r="K27" s="57"/>
      <c r="L27" s="57"/>
      <c r="M27" s="57"/>
      <c r="N27" s="58"/>
      <c r="O27" s="13"/>
      <c r="P27" s="15"/>
      <c r="Q27" s="15"/>
      <c r="R27" s="15"/>
      <c r="S27" s="15"/>
      <c r="T27" s="15"/>
      <c r="U27" s="15"/>
      <c r="V27" s="15"/>
      <c r="W27" s="15"/>
      <c r="X27" s="15"/>
      <c r="Y27" s="15"/>
      <c r="Z27" s="15"/>
      <c r="AA27" s="15"/>
      <c r="AB27" s="15"/>
      <c r="AC27" s="15"/>
      <c r="AD27" s="15"/>
    </row>
    <row r="28" spans="1:30" ht="24" customHeight="1">
      <c r="A28" s="12">
        <v>20</v>
      </c>
      <c r="B28" s="53" t="s">
        <v>43</v>
      </c>
      <c r="C28" s="54"/>
      <c r="D28" s="54"/>
      <c r="E28" s="54"/>
      <c r="F28" s="54"/>
      <c r="G28" s="54"/>
      <c r="H28" s="54"/>
      <c r="I28" s="54"/>
      <c r="J28" s="54"/>
      <c r="K28" s="54"/>
      <c r="L28" s="54"/>
      <c r="M28" s="54"/>
      <c r="N28" s="55"/>
      <c r="O28" s="13"/>
      <c r="P28" s="15"/>
      <c r="Q28" s="15"/>
      <c r="R28" s="15"/>
      <c r="S28" s="15"/>
      <c r="T28" s="15"/>
      <c r="U28" s="15"/>
      <c r="V28" s="15"/>
      <c r="W28" s="15"/>
      <c r="X28" s="15"/>
      <c r="Y28" s="15"/>
      <c r="Z28" s="15"/>
      <c r="AA28" s="15"/>
      <c r="AB28" s="15"/>
      <c r="AC28" s="15"/>
      <c r="AD28" s="15"/>
    </row>
    <row r="29" spans="1:30" ht="24" customHeight="1">
      <c r="A29" s="12">
        <v>21</v>
      </c>
      <c r="B29" s="56" t="s">
        <v>44</v>
      </c>
      <c r="C29" s="57"/>
      <c r="D29" s="57"/>
      <c r="E29" s="57"/>
      <c r="F29" s="57"/>
      <c r="G29" s="57"/>
      <c r="H29" s="57"/>
      <c r="I29" s="57"/>
      <c r="J29" s="57"/>
      <c r="K29" s="57"/>
      <c r="L29" s="57"/>
      <c r="M29" s="57"/>
      <c r="N29" s="58"/>
      <c r="O29" s="13"/>
      <c r="P29" s="15"/>
      <c r="Q29" s="15"/>
      <c r="R29" s="15"/>
      <c r="S29" s="15"/>
      <c r="T29" s="15"/>
      <c r="U29" s="15"/>
      <c r="V29" s="15"/>
      <c r="W29" s="15"/>
      <c r="X29" s="15"/>
      <c r="Y29" s="15"/>
      <c r="Z29" s="15"/>
      <c r="AA29" s="15"/>
      <c r="AB29" s="15"/>
      <c r="AC29" s="15"/>
      <c r="AD29" s="15"/>
    </row>
    <row r="30" spans="1:30" ht="24" customHeight="1">
      <c r="A30" s="12">
        <v>22</v>
      </c>
      <c r="B30" s="53" t="s">
        <v>45</v>
      </c>
      <c r="C30" s="54"/>
      <c r="D30" s="54"/>
      <c r="E30" s="54"/>
      <c r="F30" s="54"/>
      <c r="G30" s="54"/>
      <c r="H30" s="54"/>
      <c r="I30" s="54"/>
      <c r="J30" s="54"/>
      <c r="K30" s="54"/>
      <c r="L30" s="54"/>
      <c r="M30" s="54"/>
      <c r="N30" s="55"/>
      <c r="O30" s="13"/>
      <c r="P30" s="15"/>
      <c r="Q30" s="15"/>
      <c r="R30" s="15"/>
      <c r="S30" s="15"/>
      <c r="T30" s="15"/>
      <c r="U30" s="15"/>
      <c r="V30" s="15"/>
      <c r="W30" s="15"/>
      <c r="X30" s="15"/>
      <c r="Y30" s="15"/>
      <c r="Z30" s="15"/>
      <c r="AA30" s="15"/>
      <c r="AB30" s="15"/>
      <c r="AC30" s="15"/>
      <c r="AD30" s="15"/>
    </row>
    <row r="31" spans="1:30" ht="24" customHeight="1">
      <c r="A31" s="12">
        <v>23</v>
      </c>
      <c r="B31" s="56" t="s">
        <v>46</v>
      </c>
      <c r="C31" s="57"/>
      <c r="D31" s="57"/>
      <c r="E31" s="57"/>
      <c r="F31" s="57"/>
      <c r="G31" s="57"/>
      <c r="H31" s="57"/>
      <c r="I31" s="57"/>
      <c r="J31" s="57"/>
      <c r="K31" s="57"/>
      <c r="L31" s="57"/>
      <c r="M31" s="57"/>
      <c r="N31" s="58"/>
      <c r="O31" s="13"/>
      <c r="P31" s="15"/>
      <c r="Q31" s="15"/>
      <c r="R31" s="15"/>
      <c r="S31" s="15"/>
      <c r="T31" s="15"/>
      <c r="U31" s="15"/>
      <c r="V31" s="15"/>
      <c r="W31" s="15"/>
      <c r="X31" s="15"/>
      <c r="Y31" s="15"/>
      <c r="Z31" s="15"/>
      <c r="AA31" s="15"/>
      <c r="AB31" s="15"/>
      <c r="AC31" s="15"/>
      <c r="AD31" s="15"/>
    </row>
    <row r="32" spans="1:30" ht="24" customHeight="1">
      <c r="A32" s="12">
        <v>24</v>
      </c>
      <c r="B32" s="53" t="s">
        <v>47</v>
      </c>
      <c r="C32" s="54"/>
      <c r="D32" s="54"/>
      <c r="E32" s="54"/>
      <c r="F32" s="54"/>
      <c r="G32" s="54"/>
      <c r="H32" s="54"/>
      <c r="I32" s="54"/>
      <c r="J32" s="54"/>
      <c r="K32" s="54"/>
      <c r="L32" s="54"/>
      <c r="M32" s="54"/>
      <c r="N32" s="55"/>
      <c r="O32" s="13"/>
      <c r="P32" s="15"/>
      <c r="Q32" s="15"/>
      <c r="R32" s="15"/>
      <c r="S32" s="15"/>
      <c r="T32" s="15"/>
      <c r="U32" s="15"/>
      <c r="V32" s="15"/>
      <c r="W32" s="15"/>
      <c r="X32" s="15"/>
      <c r="Y32" s="15"/>
      <c r="Z32" s="15"/>
      <c r="AA32" s="15"/>
      <c r="AB32" s="15"/>
      <c r="AC32" s="15"/>
      <c r="AD32" s="15"/>
    </row>
    <row r="33" spans="1:30" ht="24" customHeight="1">
      <c r="A33" s="12">
        <v>25</v>
      </c>
      <c r="B33" s="56" t="s">
        <v>48</v>
      </c>
      <c r="C33" s="57"/>
      <c r="D33" s="57"/>
      <c r="E33" s="57"/>
      <c r="F33" s="57"/>
      <c r="G33" s="57"/>
      <c r="H33" s="57"/>
      <c r="I33" s="57"/>
      <c r="J33" s="57"/>
      <c r="K33" s="57"/>
      <c r="L33" s="57"/>
      <c r="M33" s="57"/>
      <c r="N33" s="58"/>
      <c r="O33" s="13"/>
      <c r="P33" s="15"/>
      <c r="Q33" s="15"/>
      <c r="R33" s="15"/>
      <c r="S33" s="15"/>
      <c r="T33" s="15"/>
      <c r="U33" s="15"/>
      <c r="V33" s="15"/>
      <c r="W33" s="15"/>
      <c r="X33" s="15"/>
      <c r="Y33" s="15"/>
      <c r="Z33" s="15"/>
      <c r="AA33" s="15"/>
      <c r="AB33" s="15"/>
      <c r="AC33" s="15"/>
      <c r="AD33" s="15"/>
    </row>
    <row r="34" spans="1:30" ht="24" customHeight="1">
      <c r="A34" s="12">
        <v>26</v>
      </c>
      <c r="B34" s="53" t="s">
        <v>49</v>
      </c>
      <c r="C34" s="54"/>
      <c r="D34" s="54"/>
      <c r="E34" s="54"/>
      <c r="F34" s="54"/>
      <c r="G34" s="54"/>
      <c r="H34" s="54"/>
      <c r="I34" s="54"/>
      <c r="J34" s="54"/>
      <c r="K34" s="54"/>
      <c r="L34" s="54"/>
      <c r="M34" s="54"/>
      <c r="N34" s="55"/>
      <c r="O34" s="13"/>
      <c r="P34" s="15"/>
      <c r="Q34" s="15"/>
      <c r="R34" s="15"/>
      <c r="S34" s="15"/>
      <c r="T34" s="15"/>
      <c r="U34" s="15"/>
      <c r="V34" s="15"/>
      <c r="W34" s="15"/>
      <c r="X34" s="15"/>
      <c r="Y34" s="15"/>
      <c r="Z34" s="15"/>
      <c r="AA34" s="15"/>
      <c r="AB34" s="15"/>
      <c r="AC34" s="15"/>
      <c r="AD34" s="15"/>
    </row>
    <row r="35" spans="1:30" ht="24" customHeight="1">
      <c r="A35" s="12">
        <v>27</v>
      </c>
      <c r="B35" s="56" t="s">
        <v>50</v>
      </c>
      <c r="C35" s="57"/>
      <c r="D35" s="57"/>
      <c r="E35" s="57"/>
      <c r="F35" s="57"/>
      <c r="G35" s="57"/>
      <c r="H35" s="57"/>
      <c r="I35" s="57"/>
      <c r="J35" s="57"/>
      <c r="K35" s="57"/>
      <c r="L35" s="57"/>
      <c r="M35" s="57"/>
      <c r="N35" s="58"/>
      <c r="O35" s="13"/>
      <c r="P35" s="15"/>
      <c r="Q35" s="15"/>
      <c r="R35" s="15"/>
      <c r="S35" s="15"/>
      <c r="T35" s="15"/>
      <c r="U35" s="15"/>
      <c r="V35" s="15"/>
      <c r="W35" s="15"/>
      <c r="X35" s="15"/>
      <c r="Y35" s="15"/>
      <c r="Z35" s="15"/>
      <c r="AA35" s="15"/>
      <c r="AB35" s="15"/>
      <c r="AC35" s="15"/>
      <c r="AD35" s="15"/>
    </row>
    <row r="36" spans="1:30" ht="24" customHeight="1">
      <c r="A36" s="12">
        <v>28</v>
      </c>
      <c r="B36" s="53" t="s">
        <v>51</v>
      </c>
      <c r="C36" s="54"/>
      <c r="D36" s="54"/>
      <c r="E36" s="54"/>
      <c r="F36" s="54"/>
      <c r="G36" s="54"/>
      <c r="H36" s="54"/>
      <c r="I36" s="54"/>
      <c r="J36" s="54"/>
      <c r="K36" s="54"/>
      <c r="L36" s="54"/>
      <c r="M36" s="54"/>
      <c r="N36" s="55"/>
      <c r="O36" s="13"/>
      <c r="P36" s="15"/>
      <c r="Q36" s="15"/>
      <c r="R36" s="15"/>
      <c r="S36" s="15"/>
      <c r="T36" s="15"/>
      <c r="U36" s="15"/>
      <c r="V36" s="15"/>
      <c r="W36" s="15"/>
      <c r="X36" s="15"/>
      <c r="Y36" s="15"/>
      <c r="Z36" s="15"/>
      <c r="AA36" s="15"/>
      <c r="AB36" s="15"/>
      <c r="AC36" s="15"/>
      <c r="AD36" s="15"/>
    </row>
    <row r="37" spans="1:30" ht="24" customHeight="1">
      <c r="A37" s="12">
        <v>29</v>
      </c>
      <c r="B37" s="56" t="s">
        <v>52</v>
      </c>
      <c r="C37" s="57"/>
      <c r="D37" s="57"/>
      <c r="E37" s="57"/>
      <c r="F37" s="57"/>
      <c r="G37" s="57"/>
      <c r="H37" s="57"/>
      <c r="I37" s="57"/>
      <c r="J37" s="57"/>
      <c r="K37" s="57"/>
      <c r="L37" s="57"/>
      <c r="M37" s="57"/>
      <c r="N37" s="58"/>
      <c r="O37" s="13"/>
      <c r="P37" s="15"/>
      <c r="Q37" s="15"/>
      <c r="R37" s="15"/>
      <c r="S37" s="15"/>
      <c r="T37" s="15"/>
      <c r="U37" s="15"/>
      <c r="V37" s="15"/>
      <c r="W37" s="15"/>
      <c r="X37" s="15"/>
      <c r="Y37" s="15"/>
      <c r="Z37" s="15"/>
      <c r="AA37" s="15"/>
      <c r="AB37" s="15"/>
      <c r="AC37" s="15"/>
      <c r="AD37" s="15"/>
    </row>
    <row r="38" spans="1:30" ht="24" customHeight="1">
      <c r="A38" s="12">
        <v>30</v>
      </c>
      <c r="B38" s="53" t="s">
        <v>53</v>
      </c>
      <c r="C38" s="54"/>
      <c r="D38" s="54"/>
      <c r="E38" s="54"/>
      <c r="F38" s="54"/>
      <c r="G38" s="54"/>
      <c r="H38" s="54"/>
      <c r="I38" s="54"/>
      <c r="J38" s="54"/>
      <c r="K38" s="54"/>
      <c r="L38" s="54"/>
      <c r="M38" s="54"/>
      <c r="N38" s="55"/>
      <c r="O38" s="13"/>
      <c r="P38" s="15"/>
      <c r="Q38" s="15"/>
      <c r="R38" s="15"/>
      <c r="S38" s="15"/>
      <c r="T38" s="15"/>
      <c r="U38" s="15"/>
      <c r="V38" s="15"/>
      <c r="W38" s="15"/>
      <c r="X38" s="15"/>
      <c r="Y38" s="15"/>
      <c r="Z38" s="15"/>
      <c r="AA38" s="15"/>
      <c r="AB38" s="15"/>
      <c r="AC38" s="15"/>
      <c r="AD38" s="15"/>
    </row>
    <row r="39" spans="1:30" ht="24" customHeight="1">
      <c r="A39" s="12">
        <v>31</v>
      </c>
      <c r="B39" s="56" t="s">
        <v>54</v>
      </c>
      <c r="C39" s="57"/>
      <c r="D39" s="57"/>
      <c r="E39" s="57"/>
      <c r="F39" s="57"/>
      <c r="G39" s="57"/>
      <c r="H39" s="57"/>
      <c r="I39" s="57"/>
      <c r="J39" s="57"/>
      <c r="K39" s="57"/>
      <c r="L39" s="57"/>
      <c r="M39" s="57"/>
      <c r="N39" s="58"/>
      <c r="O39" s="13"/>
      <c r="P39" s="15"/>
      <c r="Q39" s="15"/>
      <c r="R39" s="15"/>
      <c r="S39" s="15"/>
      <c r="T39" s="15"/>
      <c r="U39" s="15"/>
      <c r="V39" s="15"/>
      <c r="W39" s="15"/>
      <c r="X39" s="15"/>
      <c r="Y39" s="15"/>
      <c r="Z39" s="15"/>
      <c r="AA39" s="15"/>
      <c r="AB39" s="15"/>
      <c r="AC39" s="15"/>
      <c r="AD39" s="15"/>
    </row>
    <row r="40" spans="1:30" ht="24" customHeight="1">
      <c r="A40" s="12">
        <v>32</v>
      </c>
      <c r="B40" s="53" t="s">
        <v>55</v>
      </c>
      <c r="C40" s="54"/>
      <c r="D40" s="54"/>
      <c r="E40" s="54"/>
      <c r="F40" s="54"/>
      <c r="G40" s="54"/>
      <c r="H40" s="54"/>
      <c r="I40" s="54"/>
      <c r="J40" s="54"/>
      <c r="K40" s="54"/>
      <c r="L40" s="54"/>
      <c r="M40" s="54"/>
      <c r="N40" s="55"/>
      <c r="O40" s="13"/>
      <c r="P40" s="15"/>
      <c r="Q40" s="15"/>
      <c r="R40" s="15"/>
      <c r="S40" s="15"/>
      <c r="T40" s="15"/>
      <c r="U40" s="15"/>
      <c r="V40" s="15"/>
      <c r="W40" s="15"/>
      <c r="X40" s="15"/>
      <c r="Y40" s="15"/>
      <c r="Z40" s="15"/>
      <c r="AA40" s="15"/>
      <c r="AB40" s="15"/>
      <c r="AC40" s="15"/>
      <c r="AD40" s="15"/>
    </row>
    <row r="41" spans="1:30" ht="24" customHeight="1">
      <c r="A41" s="12">
        <v>33</v>
      </c>
      <c r="B41" s="56" t="s">
        <v>56</v>
      </c>
      <c r="C41" s="57"/>
      <c r="D41" s="57"/>
      <c r="E41" s="57"/>
      <c r="F41" s="57"/>
      <c r="G41" s="57"/>
      <c r="H41" s="57"/>
      <c r="I41" s="57"/>
      <c r="J41" s="57"/>
      <c r="K41" s="57"/>
      <c r="L41" s="57"/>
      <c r="M41" s="57"/>
      <c r="N41" s="58"/>
      <c r="O41" s="13"/>
      <c r="P41" s="15"/>
      <c r="Q41" s="15"/>
      <c r="R41" s="15"/>
      <c r="S41" s="15"/>
      <c r="T41" s="15"/>
      <c r="U41" s="15"/>
      <c r="V41" s="15"/>
      <c r="W41" s="15"/>
      <c r="X41" s="15"/>
      <c r="Y41" s="15"/>
      <c r="Z41" s="15"/>
      <c r="AA41" s="15"/>
      <c r="AB41" s="15"/>
      <c r="AC41" s="15"/>
      <c r="AD41" s="15"/>
    </row>
    <row r="42" spans="1:30" ht="24" customHeight="1">
      <c r="A42" s="12">
        <v>34</v>
      </c>
      <c r="B42" s="53" t="s">
        <v>57</v>
      </c>
      <c r="C42" s="54"/>
      <c r="D42" s="54"/>
      <c r="E42" s="54"/>
      <c r="F42" s="54"/>
      <c r="G42" s="54"/>
      <c r="H42" s="54"/>
      <c r="I42" s="54"/>
      <c r="J42" s="54"/>
      <c r="K42" s="54"/>
      <c r="L42" s="54"/>
      <c r="M42" s="54"/>
      <c r="N42" s="55"/>
      <c r="O42" s="13"/>
      <c r="P42" s="15"/>
      <c r="Q42" s="15"/>
      <c r="R42" s="15"/>
      <c r="S42" s="15"/>
      <c r="T42" s="15"/>
      <c r="U42" s="15"/>
      <c r="V42" s="15"/>
      <c r="W42" s="15"/>
      <c r="X42" s="15"/>
      <c r="Y42" s="15"/>
      <c r="Z42" s="15"/>
      <c r="AA42" s="15"/>
      <c r="AB42" s="15"/>
      <c r="AC42" s="15"/>
      <c r="AD42" s="15"/>
    </row>
    <row r="43" spans="1:30" ht="24" customHeight="1">
      <c r="A43" s="12">
        <v>35</v>
      </c>
      <c r="B43" s="56" t="s">
        <v>58</v>
      </c>
      <c r="C43" s="57"/>
      <c r="D43" s="57"/>
      <c r="E43" s="57"/>
      <c r="F43" s="57"/>
      <c r="G43" s="57"/>
      <c r="H43" s="57"/>
      <c r="I43" s="57"/>
      <c r="J43" s="57"/>
      <c r="K43" s="57"/>
      <c r="L43" s="57"/>
      <c r="M43" s="57"/>
      <c r="N43" s="58"/>
      <c r="O43" s="13"/>
      <c r="P43" s="15"/>
      <c r="Q43" s="15"/>
      <c r="R43" s="15"/>
      <c r="S43" s="15"/>
      <c r="T43" s="15"/>
      <c r="U43" s="15"/>
      <c r="V43" s="15"/>
      <c r="W43" s="15"/>
      <c r="X43" s="15"/>
      <c r="Y43" s="15"/>
      <c r="Z43" s="15"/>
      <c r="AA43" s="15"/>
      <c r="AB43" s="15"/>
      <c r="AC43" s="15"/>
      <c r="AD43" s="15"/>
    </row>
    <row r="44" spans="1:30" ht="24" customHeight="1">
      <c r="A44" s="12">
        <v>36</v>
      </c>
      <c r="B44" s="53" t="s">
        <v>59</v>
      </c>
      <c r="C44" s="54"/>
      <c r="D44" s="54"/>
      <c r="E44" s="54"/>
      <c r="F44" s="54"/>
      <c r="G44" s="54"/>
      <c r="H44" s="54"/>
      <c r="I44" s="54"/>
      <c r="J44" s="54"/>
      <c r="K44" s="54"/>
      <c r="L44" s="54"/>
      <c r="M44" s="54"/>
      <c r="N44" s="55"/>
      <c r="O44" s="13"/>
      <c r="P44" s="15"/>
      <c r="Q44" s="15"/>
      <c r="R44" s="15"/>
      <c r="S44" s="15"/>
      <c r="T44" s="15"/>
      <c r="U44" s="15"/>
      <c r="V44" s="15"/>
      <c r="W44" s="15"/>
      <c r="X44" s="15"/>
      <c r="Y44" s="15"/>
      <c r="Z44" s="15"/>
      <c r="AA44" s="15"/>
      <c r="AB44" s="15"/>
      <c r="AC44" s="15"/>
      <c r="AD44" s="15"/>
    </row>
    <row r="45" spans="1:30" ht="24" customHeight="1">
      <c r="A45" s="12">
        <v>37</v>
      </c>
      <c r="B45" s="56" t="s">
        <v>60</v>
      </c>
      <c r="C45" s="57"/>
      <c r="D45" s="57"/>
      <c r="E45" s="57"/>
      <c r="F45" s="57"/>
      <c r="G45" s="57"/>
      <c r="H45" s="57"/>
      <c r="I45" s="57"/>
      <c r="J45" s="57"/>
      <c r="K45" s="57"/>
      <c r="L45" s="57"/>
      <c r="M45" s="57"/>
      <c r="N45" s="58"/>
      <c r="O45" s="13"/>
      <c r="P45" s="15"/>
      <c r="Q45" s="15"/>
      <c r="R45" s="15"/>
      <c r="S45" s="15"/>
      <c r="T45" s="15"/>
      <c r="U45" s="15"/>
      <c r="V45" s="15"/>
      <c r="W45" s="15"/>
      <c r="X45" s="15"/>
      <c r="Y45" s="15"/>
      <c r="Z45" s="15"/>
      <c r="AA45" s="15"/>
      <c r="AB45" s="15"/>
      <c r="AC45" s="15"/>
      <c r="AD45" s="15"/>
    </row>
    <row r="46" spans="1:30" ht="24" customHeight="1">
      <c r="A46" s="12">
        <v>38</v>
      </c>
      <c r="B46" s="53" t="s">
        <v>61</v>
      </c>
      <c r="C46" s="54"/>
      <c r="D46" s="54"/>
      <c r="E46" s="54"/>
      <c r="F46" s="54"/>
      <c r="G46" s="54"/>
      <c r="H46" s="54"/>
      <c r="I46" s="54"/>
      <c r="J46" s="54"/>
      <c r="K46" s="54"/>
      <c r="L46" s="54"/>
      <c r="M46" s="54"/>
      <c r="N46" s="55"/>
      <c r="O46" s="13"/>
      <c r="P46" s="15"/>
      <c r="Q46" s="15"/>
      <c r="R46" s="15"/>
      <c r="S46" s="15"/>
      <c r="T46" s="15"/>
      <c r="U46" s="15"/>
      <c r="V46" s="15"/>
      <c r="W46" s="15"/>
      <c r="X46" s="15"/>
      <c r="Y46" s="15"/>
      <c r="Z46" s="15"/>
      <c r="AA46" s="15"/>
      <c r="AB46" s="15"/>
      <c r="AC46" s="15"/>
      <c r="AD46" s="15"/>
    </row>
    <row r="47" spans="1:30" ht="24" customHeight="1">
      <c r="A47" s="12">
        <v>39</v>
      </c>
      <c r="B47" s="56" t="s">
        <v>62</v>
      </c>
      <c r="C47" s="57"/>
      <c r="D47" s="57"/>
      <c r="E47" s="57"/>
      <c r="F47" s="57"/>
      <c r="G47" s="57"/>
      <c r="H47" s="57"/>
      <c r="I47" s="57"/>
      <c r="J47" s="57"/>
      <c r="K47" s="57"/>
      <c r="L47" s="57"/>
      <c r="M47" s="57"/>
      <c r="N47" s="58"/>
      <c r="O47" s="13"/>
      <c r="P47" s="15"/>
      <c r="Q47" s="15"/>
      <c r="R47" s="15"/>
      <c r="S47" s="15"/>
      <c r="T47" s="15"/>
      <c r="U47" s="15"/>
      <c r="V47" s="15"/>
      <c r="W47" s="15"/>
      <c r="X47" s="15"/>
      <c r="Y47" s="15"/>
      <c r="Z47" s="15"/>
      <c r="AA47" s="15"/>
      <c r="AB47" s="15"/>
      <c r="AC47" s="15"/>
      <c r="AD47" s="15"/>
    </row>
    <row r="48" spans="1:30" ht="48" customHeight="1">
      <c r="A48" s="12">
        <v>40</v>
      </c>
      <c r="B48" s="62" t="s">
        <v>63</v>
      </c>
      <c r="C48" s="63"/>
      <c r="D48" s="63"/>
      <c r="E48" s="63"/>
      <c r="F48" s="63"/>
      <c r="G48" s="63"/>
      <c r="H48" s="63"/>
      <c r="I48" s="63"/>
      <c r="J48" s="63"/>
      <c r="K48" s="63"/>
      <c r="L48" s="63"/>
      <c r="M48" s="63"/>
      <c r="N48" s="64"/>
      <c r="O48" s="13"/>
      <c r="P48" s="15"/>
      <c r="Q48" s="15"/>
      <c r="R48" s="15"/>
      <c r="S48" s="15"/>
      <c r="T48" s="15"/>
      <c r="U48" s="15"/>
      <c r="V48" s="15"/>
      <c r="W48" s="15"/>
      <c r="X48" s="15"/>
      <c r="Y48" s="15"/>
      <c r="Z48" s="15"/>
      <c r="AA48" s="15"/>
      <c r="AB48" s="15"/>
      <c r="AC48" s="15"/>
      <c r="AD48" s="15"/>
    </row>
    <row r="49" spans="1:15" ht="24" customHeight="1">
      <c r="A49" s="12">
        <v>41</v>
      </c>
      <c r="B49" s="56" t="s">
        <v>64</v>
      </c>
      <c r="C49" s="57"/>
      <c r="D49" s="57"/>
      <c r="E49" s="57"/>
      <c r="F49" s="57"/>
      <c r="G49" s="57"/>
      <c r="H49" s="57"/>
      <c r="I49" s="57"/>
      <c r="J49" s="57"/>
      <c r="K49" s="57"/>
      <c r="L49" s="57"/>
      <c r="M49" s="57"/>
      <c r="N49" s="58"/>
      <c r="O49" s="13"/>
    </row>
    <row r="50" spans="1:15" ht="24" customHeight="1">
      <c r="A50" s="12">
        <v>42</v>
      </c>
      <c r="B50" s="53" t="s">
        <v>65</v>
      </c>
      <c r="C50" s="54"/>
      <c r="D50" s="54"/>
      <c r="E50" s="54"/>
      <c r="F50" s="54"/>
      <c r="G50" s="54"/>
      <c r="H50" s="54"/>
      <c r="I50" s="54"/>
      <c r="J50" s="54"/>
      <c r="K50" s="54"/>
      <c r="L50" s="54"/>
      <c r="M50" s="54"/>
      <c r="N50" s="55"/>
      <c r="O50" s="13"/>
    </row>
    <row r="51" spans="1:15" ht="24" customHeight="1">
      <c r="A51" s="12">
        <v>43</v>
      </c>
      <c r="B51" s="56" t="s">
        <v>66</v>
      </c>
      <c r="C51" s="57"/>
      <c r="D51" s="57"/>
      <c r="E51" s="57"/>
      <c r="F51" s="57"/>
      <c r="G51" s="57"/>
      <c r="H51" s="57"/>
      <c r="I51" s="57"/>
      <c r="J51" s="57"/>
      <c r="K51" s="57"/>
      <c r="L51" s="57"/>
      <c r="M51" s="57"/>
      <c r="N51" s="58"/>
      <c r="O51" s="13"/>
    </row>
    <row r="52" spans="1:15" ht="24" customHeight="1">
      <c r="A52" s="12">
        <v>44</v>
      </c>
      <c r="B52" s="53" t="s">
        <v>67</v>
      </c>
      <c r="C52" s="54"/>
      <c r="D52" s="54"/>
      <c r="E52" s="54"/>
      <c r="F52" s="54"/>
      <c r="G52" s="54"/>
      <c r="H52" s="54"/>
      <c r="I52" s="54"/>
      <c r="J52" s="54"/>
      <c r="K52" s="54"/>
      <c r="L52" s="54"/>
      <c r="M52" s="54"/>
      <c r="N52" s="55"/>
      <c r="O52" s="13"/>
    </row>
    <row r="53" spans="1:15" ht="24" customHeight="1">
      <c r="A53" s="12">
        <v>45</v>
      </c>
      <c r="B53" s="56" t="s">
        <v>68</v>
      </c>
      <c r="C53" s="57"/>
      <c r="D53" s="57"/>
      <c r="E53" s="57"/>
      <c r="F53" s="57"/>
      <c r="G53" s="57"/>
      <c r="H53" s="57"/>
      <c r="I53" s="57"/>
      <c r="J53" s="57"/>
      <c r="K53" s="57"/>
      <c r="L53" s="57"/>
      <c r="M53" s="57"/>
      <c r="N53" s="58"/>
      <c r="O53" s="13"/>
    </row>
    <row r="54" spans="1:15" ht="24" customHeight="1">
      <c r="A54" s="12">
        <v>46</v>
      </c>
      <c r="B54" s="53" t="s">
        <v>69</v>
      </c>
      <c r="C54" s="54"/>
      <c r="D54" s="54"/>
      <c r="E54" s="54"/>
      <c r="F54" s="54"/>
      <c r="G54" s="54"/>
      <c r="H54" s="54"/>
      <c r="I54" s="54"/>
      <c r="J54" s="54"/>
      <c r="K54" s="54"/>
      <c r="L54" s="54"/>
      <c r="M54" s="54"/>
      <c r="N54" s="55"/>
      <c r="O54" s="13"/>
    </row>
    <row r="55" spans="1:15" ht="24" customHeight="1">
      <c r="A55" s="12">
        <v>47</v>
      </c>
      <c r="B55" s="56" t="s">
        <v>70</v>
      </c>
      <c r="C55" s="57"/>
      <c r="D55" s="57"/>
      <c r="E55" s="57"/>
      <c r="F55" s="57"/>
      <c r="G55" s="57"/>
      <c r="H55" s="57"/>
      <c r="I55" s="57"/>
      <c r="J55" s="57"/>
      <c r="K55" s="57"/>
      <c r="L55" s="57"/>
      <c r="M55" s="57"/>
      <c r="N55" s="58"/>
      <c r="O55" s="13"/>
    </row>
    <row r="56" spans="1:15" ht="24" customHeight="1">
      <c r="A56" s="12">
        <v>48</v>
      </c>
      <c r="B56" s="53" t="s">
        <v>71</v>
      </c>
      <c r="C56" s="54"/>
      <c r="D56" s="54"/>
      <c r="E56" s="54"/>
      <c r="F56" s="54"/>
      <c r="G56" s="54"/>
      <c r="H56" s="54"/>
      <c r="I56" s="54"/>
      <c r="J56" s="54"/>
      <c r="K56" s="54"/>
      <c r="L56" s="54"/>
      <c r="M56" s="54"/>
      <c r="N56" s="55"/>
      <c r="O56" s="13"/>
    </row>
    <row r="57" spans="1:15" ht="24" customHeight="1">
      <c r="A57" s="12">
        <v>49</v>
      </c>
      <c r="B57" s="56" t="s">
        <v>72</v>
      </c>
      <c r="C57" s="57"/>
      <c r="D57" s="57"/>
      <c r="E57" s="57"/>
      <c r="F57" s="57"/>
      <c r="G57" s="57"/>
      <c r="H57" s="57"/>
      <c r="I57" s="57"/>
      <c r="J57" s="57"/>
      <c r="K57" s="57"/>
      <c r="L57" s="57"/>
      <c r="M57" s="57"/>
      <c r="N57" s="58"/>
      <c r="O57" s="13"/>
    </row>
    <row r="58" spans="1:15" ht="24" customHeight="1">
      <c r="A58" s="12">
        <v>50</v>
      </c>
      <c r="B58" s="53" t="s">
        <v>73</v>
      </c>
      <c r="C58" s="54"/>
      <c r="D58" s="54"/>
      <c r="E58" s="54"/>
      <c r="F58" s="54"/>
      <c r="G58" s="54"/>
      <c r="H58" s="54"/>
      <c r="I58" s="54"/>
      <c r="J58" s="54"/>
      <c r="K58" s="54"/>
      <c r="L58" s="54"/>
      <c r="M58" s="54"/>
      <c r="N58" s="55"/>
      <c r="O58" s="13"/>
    </row>
    <row r="59" spans="1:15" ht="24" customHeight="1">
      <c r="A59" s="12">
        <v>51</v>
      </c>
      <c r="B59" s="56" t="s">
        <v>74</v>
      </c>
      <c r="C59" s="57"/>
      <c r="D59" s="57"/>
      <c r="E59" s="57"/>
      <c r="F59" s="57"/>
      <c r="G59" s="57"/>
      <c r="H59" s="57"/>
      <c r="I59" s="57"/>
      <c r="J59" s="57"/>
      <c r="K59" s="57"/>
      <c r="L59" s="57"/>
      <c r="M59" s="57"/>
      <c r="N59" s="58"/>
      <c r="O59" s="13"/>
    </row>
    <row r="60" spans="1:15" ht="24" customHeight="1">
      <c r="A60" s="12">
        <v>52</v>
      </c>
      <c r="B60" s="53" t="s">
        <v>75</v>
      </c>
      <c r="C60" s="54"/>
      <c r="D60" s="54"/>
      <c r="E60" s="54"/>
      <c r="F60" s="54"/>
      <c r="G60" s="54"/>
      <c r="H60" s="54"/>
      <c r="I60" s="54"/>
      <c r="J60" s="54"/>
      <c r="K60" s="54"/>
      <c r="L60" s="54"/>
      <c r="M60" s="54"/>
      <c r="N60" s="55"/>
      <c r="O60" s="13"/>
    </row>
    <row r="61" spans="1:15" ht="24" customHeight="1">
      <c r="A61" s="12">
        <v>53</v>
      </c>
      <c r="B61" s="56" t="s">
        <v>76</v>
      </c>
      <c r="C61" s="57"/>
      <c r="D61" s="57"/>
      <c r="E61" s="57"/>
      <c r="F61" s="57"/>
      <c r="G61" s="57"/>
      <c r="H61" s="57"/>
      <c r="I61" s="57"/>
      <c r="J61" s="57"/>
      <c r="K61" s="57"/>
      <c r="L61" s="57"/>
      <c r="M61" s="57"/>
      <c r="N61" s="58"/>
      <c r="O61" s="13"/>
    </row>
    <row r="62" spans="1:15" ht="24" customHeight="1">
      <c r="A62" s="12">
        <v>54</v>
      </c>
      <c r="B62" s="53" t="s">
        <v>77</v>
      </c>
      <c r="C62" s="54"/>
      <c r="D62" s="54"/>
      <c r="E62" s="54"/>
      <c r="F62" s="54"/>
      <c r="G62" s="54"/>
      <c r="H62" s="54"/>
      <c r="I62" s="54"/>
      <c r="J62" s="54"/>
      <c r="K62" s="54"/>
      <c r="L62" s="54"/>
      <c r="M62" s="54"/>
      <c r="N62" s="55"/>
      <c r="O62" s="13"/>
    </row>
    <row r="63" spans="1:15" ht="24" customHeight="1">
      <c r="A63" s="12">
        <v>55</v>
      </c>
      <c r="B63" s="56" t="s">
        <v>78</v>
      </c>
      <c r="C63" s="57"/>
      <c r="D63" s="57"/>
      <c r="E63" s="57"/>
      <c r="F63" s="57"/>
      <c r="G63" s="57"/>
      <c r="H63" s="57"/>
      <c r="I63" s="57"/>
      <c r="J63" s="57"/>
      <c r="K63" s="57"/>
      <c r="L63" s="57"/>
      <c r="M63" s="57"/>
      <c r="N63" s="58"/>
      <c r="O63" s="13"/>
    </row>
    <row r="64" spans="1:15" ht="24" customHeight="1">
      <c r="A64" s="12">
        <v>56</v>
      </c>
      <c r="B64" s="53" t="s">
        <v>79</v>
      </c>
      <c r="C64" s="54"/>
      <c r="D64" s="54"/>
      <c r="E64" s="54"/>
      <c r="F64" s="54"/>
      <c r="G64" s="54"/>
      <c r="H64" s="54"/>
      <c r="I64" s="54"/>
      <c r="J64" s="54"/>
      <c r="K64" s="54"/>
      <c r="L64" s="54"/>
      <c r="M64" s="54"/>
      <c r="N64" s="55"/>
      <c r="O64" s="13"/>
    </row>
    <row r="65" spans="1:15" ht="24" customHeight="1">
      <c r="A65" s="12">
        <v>57</v>
      </c>
      <c r="B65" s="56" t="s">
        <v>80</v>
      </c>
      <c r="C65" s="57"/>
      <c r="D65" s="57"/>
      <c r="E65" s="57"/>
      <c r="F65" s="57"/>
      <c r="G65" s="57"/>
      <c r="H65" s="57"/>
      <c r="I65" s="57"/>
      <c r="J65" s="57"/>
      <c r="K65" s="57"/>
      <c r="L65" s="57"/>
      <c r="M65" s="57"/>
      <c r="N65" s="58"/>
      <c r="O65" s="13"/>
    </row>
  </sheetData>
  <sheetProtection algorithmName="SHA-512" hashValue="enDWvS/kEBm/lK6mJQZbC3gU6lDgC/6IbuugNnfbFR0NjZjQ4RMvX6DEuAru1f7YIT1V7iOJ6beF3K9L0i0c4w==" saltValue="gaRPu2auv0Y+4WVv8ZR1pg==" spinCount="100000" sheet="1" formatCells="0" formatColumns="0" formatRows="0" insertColumns="0" insertRows="0" insertHyperlinks="0" deleteColumns="0" deleteRows="0" selectLockedCells="1" sort="0" autoFilter="0" pivotTables="0"/>
  <mergeCells count="60">
    <mergeCell ref="B64:N64"/>
    <mergeCell ref="B65:N65"/>
    <mergeCell ref="B61:N61"/>
    <mergeCell ref="B62:N62"/>
    <mergeCell ref="B63:N63"/>
    <mergeCell ref="B59:N59"/>
    <mergeCell ref="B60:N60"/>
    <mergeCell ref="B56:N56"/>
    <mergeCell ref="B57:N57"/>
    <mergeCell ref="B58:N58"/>
    <mergeCell ref="B54:N54"/>
    <mergeCell ref="B55:N55"/>
    <mergeCell ref="B51:N51"/>
    <mergeCell ref="B52:N52"/>
    <mergeCell ref="B53:N53"/>
    <mergeCell ref="B49:N49"/>
    <mergeCell ref="B50:N50"/>
    <mergeCell ref="B46:N46"/>
    <mergeCell ref="B47:N47"/>
    <mergeCell ref="B48:N48"/>
    <mergeCell ref="B44:N44"/>
    <mergeCell ref="B45:N45"/>
    <mergeCell ref="B41:N41"/>
    <mergeCell ref="B42:N42"/>
    <mergeCell ref="B43:N43"/>
    <mergeCell ref="B11:N11"/>
    <mergeCell ref="B12:N12"/>
    <mergeCell ref="A2:C2"/>
    <mergeCell ref="A4:O7"/>
    <mergeCell ref="B9:N9"/>
    <mergeCell ref="B10:N10"/>
    <mergeCell ref="D2:O2"/>
    <mergeCell ref="B39:N39"/>
    <mergeCell ref="B40:N40"/>
    <mergeCell ref="B36:N36"/>
    <mergeCell ref="B23:N23"/>
    <mergeCell ref="B38:N38"/>
    <mergeCell ref="B24:N24"/>
    <mergeCell ref="B27:N27"/>
    <mergeCell ref="B25:N25"/>
    <mergeCell ref="B26:N26"/>
    <mergeCell ref="B35:N35"/>
    <mergeCell ref="B37:N37"/>
    <mergeCell ref="B33:N33"/>
    <mergeCell ref="B16:N16"/>
    <mergeCell ref="B13:N13"/>
    <mergeCell ref="B18:N18"/>
    <mergeCell ref="B34:N34"/>
    <mergeCell ref="B28:N28"/>
    <mergeCell ref="B19:N19"/>
    <mergeCell ref="B30:N30"/>
    <mergeCell ref="B31:N31"/>
    <mergeCell ref="B32:N32"/>
    <mergeCell ref="B29:N29"/>
    <mergeCell ref="B21:N21"/>
    <mergeCell ref="B22:N22"/>
    <mergeCell ref="B14:N14"/>
    <mergeCell ref="B15:N15"/>
    <mergeCell ref="B17:N17"/>
    <mergeCell ref="B20:N20"/>
  </mergeCells>
  <conditionalFormatting sqref="O9:O65">
    <cfRule type="cellIs" priority="9" dxfId="18" operator="equal">
      <formula>$T$10</formula>
    </cfRule>
    <cfRule type="cellIs" priority="23" dxfId="17" operator="equal">
      <formula>$T$9</formula>
    </cfRule>
    <cfRule type="containsBlanks" priority="24" dxfId="16">
      <formula>LEN(TRIM(O9))=0</formula>
    </cfRule>
  </conditionalFormatting>
  <conditionalFormatting sqref="D2">
    <cfRule type="notContainsBlanks" priority="11" dxfId="15">
      <formula>LEN(TRIM(D2))&gt;0</formula>
    </cfRule>
    <cfRule type="containsBlanks" priority="14" dxfId="16">
      <formula>LEN(TRIM(D2))=0</formula>
    </cfRule>
  </conditionalFormatting>
  <dataValidations count="1">
    <dataValidation type="list" allowBlank="1" showErrorMessage="1" promptTitle="Подсказка" prompt="1 - почти никогда_x000a_2 - иногда_x000a_3 - часто_x000a_4 - почти всегда" sqref="O9:O65">
      <formula1>$T$9:$T$10</formula1>
    </dataValidation>
  </dataValidations>
  <pageMargins left="0.7" right="0.7" top="0.75" bottom="0.75" header="0.3" footer="0.3"/>
  <pageSetup orientation="portrait" paperSize="9" r:id="rId2"/>
  <pictur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N27"/>
  <sheetViews>
    <sheetView workbookViewId="0" topLeftCell="A1">
      <selection pane="topLeft" activeCell="D10" sqref="D10"/>
    </sheetView>
  </sheetViews>
  <sheetFormatPr defaultRowHeight="15"/>
  <cols>
    <col min="1" max="2" width="9.142857142857142" customWidth="1"/>
    <col min="4" max="15" width="9.142857142857142" customWidth="1"/>
  </cols>
  <sheetData>
    <row r="1" spans="1:14" ht="15" customHeight="1">
      <c r="A1" s="65" t="s">
        <v>81</v>
      </c>
      <c r="B1" s="65"/>
      <c r="C1" s="65"/>
      <c r="D1" s="65"/>
      <c r="F1" s="65" t="s">
        <v>83</v>
      </c>
      <c r="G1" s="65"/>
      <c r="H1" s="65"/>
      <c r="I1" s="65"/>
      <c r="K1" s="65" t="s">
        <v>84</v>
      </c>
      <c r="L1" s="65"/>
      <c r="M1" s="65"/>
      <c r="N1" s="65"/>
    </row>
    <row r="2" spans="1:12" ht="15" customHeight="1">
      <c r="A2" s="67" t="s">
        <v>10</v>
      </c>
      <c r="B2" s="67"/>
      <c r="C2" s="67" t="s">
        <v>11</v>
      </c>
      <c r="D2" s="67"/>
      <c r="F2" s="67" t="s">
        <v>10</v>
      </c>
      <c r="G2" s="67"/>
      <c r="H2" s="67" t="s">
        <v>11</v>
      </c>
      <c r="I2" s="67"/>
      <c r="K2" s="66" t="s">
        <v>10</v>
      </c>
      <c r="L2" s="66"/>
    </row>
    <row r="3" spans="1:12" ht="15" customHeight="1">
      <c r="A3" s="16">
        <v>6</v>
      </c>
      <c r="B3" s="16" t="str">
        <f>IF('Бланк Методички'!O14='Бланк Методички'!$T$9,"+","-")</f>
        <v>-</v>
      </c>
      <c r="C3" s="16">
        <v>12</v>
      </c>
      <c r="D3" s="16" t="str">
        <f>IF('Бланк Методички'!O20='Бланк Методички'!T10,"+","-")</f>
        <v>-</v>
      </c>
      <c r="F3" s="16">
        <v>1</v>
      </c>
      <c r="G3" s="16" t="str">
        <f>IF('Бланк Методички'!O9='Бланк Методички'!$T$9,"+","-")</f>
        <v>-</v>
      </c>
      <c r="H3" s="16">
        <v>5</v>
      </c>
      <c r="I3" s="16" t="str">
        <f>IF('Бланк Методички'!O13='Бланк Методички'!T10,"+","-")</f>
        <v>-</v>
      </c>
      <c r="K3" s="16">
        <v>2</v>
      </c>
      <c r="L3" s="16" t="str">
        <f>IF('Бланк Методички'!O10='Бланк Методички'!$T$9,"+","-")</f>
        <v>-</v>
      </c>
    </row>
    <row r="4" spans="1:12" ht="15" customHeight="1">
      <c r="A4" s="16">
        <v>24</v>
      </c>
      <c r="B4" s="16" t="str">
        <f>IF('Бланк Методички'!O32='Бланк Методички'!T9,"+","-")</f>
        <v>-</v>
      </c>
      <c r="C4" s="16">
        <v>18</v>
      </c>
      <c r="D4" s="16" t="str">
        <f>IF('Бланк Методички'!O26='Бланк Методички'!T10,"+","-")</f>
        <v>+</v>
      </c>
      <c r="F4" s="16">
        <v>3</v>
      </c>
      <c r="G4" s="16" t="str">
        <f>IF('Бланк Методички'!O11='Бланк Методички'!$T$9,"+","-")</f>
        <v>-</v>
      </c>
      <c r="H4" s="16">
        <v>15</v>
      </c>
      <c r="I4" s="16" t="str">
        <f>IF('Бланк Методички'!O23='Бланк Методички'!T10,"+","-")</f>
        <v>-</v>
      </c>
      <c r="K4" s="16">
        <v>4</v>
      </c>
      <c r="L4" s="16" t="str">
        <f>IF('Бланк Методички'!O12='Бланк Методички'!$T$9,"+","-")</f>
        <v>-</v>
      </c>
    </row>
    <row r="5" spans="1:12" ht="15" customHeight="1">
      <c r="A5" s="16">
        <v>36</v>
      </c>
      <c r="B5" s="25" t="str">
        <f>IF('Бланк Методички'!O44='Бланк Методички'!T9,"+","-")</f>
        <v>-</v>
      </c>
      <c r="C5" s="16">
        <v>30</v>
      </c>
      <c r="D5" s="16" t="str">
        <f>IF('Бланк Методички'!O38='Бланк Методички'!T10,"+","-")</f>
        <v>-</v>
      </c>
      <c r="F5" s="16">
        <v>8</v>
      </c>
      <c r="G5" s="16" t="str">
        <f>IF('Бланк Методички'!O16='Бланк Методички'!$T$9,"+","-")</f>
        <v>-</v>
      </c>
      <c r="H5" s="16">
        <v>20</v>
      </c>
      <c r="I5" s="16" t="str">
        <f>IF('Бланк Методички'!O28='Бланк Методички'!T10,"+","-")</f>
        <v>-</v>
      </c>
      <c r="K5" s="16">
        <v>7</v>
      </c>
      <c r="L5" s="16" t="str">
        <f>IF('Бланк Методички'!O15='Бланк Методички'!$T$9,"+","-")</f>
        <v>-</v>
      </c>
    </row>
    <row r="6" spans="1:12" ht="15" customHeight="1">
      <c r="A6" s="8"/>
      <c r="B6" s="8"/>
      <c r="C6" s="16">
        <v>42</v>
      </c>
      <c r="D6" s="16" t="str">
        <f>IF('Бланк Методички'!O50='Бланк Методички'!T10,"+","-")</f>
        <v>-</v>
      </c>
      <c r="F6" s="16">
        <v>10</v>
      </c>
      <c r="G6" s="16" t="str">
        <f>IF('Бланк Методички'!O18='Бланк Методички'!$T$9,"+","-")</f>
        <v>-</v>
      </c>
      <c r="H6" s="16">
        <v>29</v>
      </c>
      <c r="I6" s="16" t="str">
        <f>IF('Бланк Методички'!O37='Бланк Методички'!T10,"+","-")</f>
        <v>-</v>
      </c>
      <c r="K6" s="16">
        <v>9</v>
      </c>
      <c r="L6" s="16" t="str">
        <f>IF('Бланк Методички'!O17='Бланк Методички'!$T$9,"+","-")</f>
        <v>-</v>
      </c>
    </row>
    <row r="7" spans="1:12" ht="15" customHeight="1">
      <c r="A7" s="8"/>
      <c r="B7" s="8"/>
      <c r="C7" s="16">
        <v>48</v>
      </c>
      <c r="D7" s="16" t="str">
        <f>IF('Бланк Методички'!O56='Бланк Методички'!T10,"+","-")</f>
        <v>-</v>
      </c>
      <c r="F7" s="16">
        <v>13</v>
      </c>
      <c r="G7" s="16" t="str">
        <f>IF('Бланк Методички'!O21='Бланк Методички'!$T$9,"+","-")</f>
        <v>-</v>
      </c>
      <c r="H7" s="16">
        <v>32</v>
      </c>
      <c r="I7" s="16" t="str">
        <f>IF('Бланк Методички'!O40='Бланк Методички'!T10,"+","-")</f>
        <v>-</v>
      </c>
      <c r="K7" s="16">
        <v>11</v>
      </c>
      <c r="L7" s="16" t="str">
        <f>IF('Бланк Методички'!O19='Бланк Методички'!$T$9,"+","-")</f>
        <v>-</v>
      </c>
    </row>
    <row r="8" spans="1:12" ht="15" customHeight="1">
      <c r="A8" s="8"/>
      <c r="B8" s="8"/>
      <c r="C8" s="16">
        <v>54</v>
      </c>
      <c r="D8" s="16" t="str">
        <f>IF('Бланк Методички'!O62='Бланк Методички'!T10,"+","-")</f>
        <v>-</v>
      </c>
      <c r="F8" s="16">
        <v>17</v>
      </c>
      <c r="G8" s="16" t="str">
        <f>IF('Бланк Методички'!O25='Бланк Методички'!$T$9,"+","-")</f>
        <v>-</v>
      </c>
      <c r="H8" s="16">
        <v>34</v>
      </c>
      <c r="I8" s="16" t="str">
        <f>IF('Бланк Методички'!O42='Бланк Методички'!T10,"+","-")</f>
        <v>-</v>
      </c>
      <c r="K8" s="16">
        <v>14</v>
      </c>
      <c r="L8" s="16" t="str">
        <f>IF('Бланк Методички'!O22='Бланк Методички'!$T$9,"+","-")</f>
        <v>-</v>
      </c>
    </row>
    <row r="9" spans="1:12" ht="15" customHeight="1">
      <c r="A9" s="3"/>
      <c r="B9" s="16">
        <f>COUNTIF(B3:B5,"+")</f>
        <v>0</v>
      </c>
      <c r="C9" s="3"/>
      <c r="D9" s="16">
        <f>COUNTIF(D3:D8,"+")</f>
        <v>1</v>
      </c>
      <c r="F9" s="16">
        <v>22</v>
      </c>
      <c r="G9" s="16" t="str">
        <f>IF('Бланк Методички'!O30='Бланк Методички'!$T$9,"+","-")</f>
        <v>-</v>
      </c>
      <c r="H9" s="16">
        <v>41</v>
      </c>
      <c r="I9" s="16" t="str">
        <f>IF('Бланк Методички'!O49='Бланк Методички'!T10,"+","-")</f>
        <v>-</v>
      </c>
      <c r="K9" s="16">
        <v>16</v>
      </c>
      <c r="L9" s="16" t="str">
        <f>IF('Бланк Методички'!O24='Бланк Методички'!$T$9,"+","-")</f>
        <v>-</v>
      </c>
    </row>
    <row r="10" spans="1:12" ht="15" customHeight="1">
      <c r="A10" s="65" t="s">
        <v>82</v>
      </c>
      <c r="B10" s="65"/>
      <c r="C10" s="65"/>
      <c r="D10" s="23">
        <f>SUM(B9:D9)</f>
        <v>1</v>
      </c>
      <c r="F10" s="16">
        <v>25</v>
      </c>
      <c r="G10" s="16" t="str">
        <f>IF('Бланк Методички'!O33='Бланк Методички'!$T$9,"+","-")</f>
        <v>-</v>
      </c>
      <c r="H10" s="16">
        <v>51</v>
      </c>
      <c r="I10" s="16" t="str">
        <f>IF('Бланк Методички'!O59='Бланк Методички'!T10,"+","-")</f>
        <v>-</v>
      </c>
      <c r="K10" s="16">
        <v>19</v>
      </c>
      <c r="L10" s="16" t="str">
        <f>IF('Бланк Методички'!O27='Бланк Методички'!$T$9,"+","-")</f>
        <v>-</v>
      </c>
    </row>
    <row r="11" spans="6:12" ht="15" customHeight="1">
      <c r="F11" s="16">
        <v>27</v>
      </c>
      <c r="G11" s="16" t="str">
        <f>IF('Бланк Методички'!O35='Бланк Методички'!$T$9,"+","-")</f>
        <v>-</v>
      </c>
      <c r="K11" s="16">
        <v>21</v>
      </c>
      <c r="L11" s="16" t="str">
        <f>IF('Бланк Методички'!O29='Бланк Методички'!$T$9,"+","-")</f>
        <v>-</v>
      </c>
    </row>
    <row r="12" spans="6:12" ht="15" customHeight="1">
      <c r="F12" s="16">
        <v>37</v>
      </c>
      <c r="G12" s="16" t="str">
        <f>IF('Бланк Методички'!O45='Бланк Методички'!$T$9,"+","-")</f>
        <v>-</v>
      </c>
      <c r="K12" s="16">
        <v>23</v>
      </c>
      <c r="L12" s="16" t="str">
        <f>IF('Бланк Методички'!O31='Бланк Методички'!$T$9,"+","-")</f>
        <v>-</v>
      </c>
    </row>
    <row r="13" spans="6:12" ht="15" customHeight="1">
      <c r="F13" s="16">
        <v>39</v>
      </c>
      <c r="G13" s="16" t="str">
        <f>IF('Бланк Методички'!O47='Бланк Методички'!$T$9,"+","-")</f>
        <v>-</v>
      </c>
      <c r="K13" s="16">
        <v>26</v>
      </c>
      <c r="L13" s="16" t="str">
        <f>IF('Бланк Методички'!O34='Бланк Методички'!$T$9,"+","-")</f>
        <v>-</v>
      </c>
    </row>
    <row r="14" spans="6:12" ht="15" customHeight="1">
      <c r="F14" s="16">
        <v>44</v>
      </c>
      <c r="G14" s="16" t="str">
        <f>IF('Бланк Методички'!O52='Бланк Методички'!$T$9,"+","-")</f>
        <v>-</v>
      </c>
      <c r="K14" s="16">
        <v>28</v>
      </c>
      <c r="L14" s="16" t="str">
        <f>IF('Бланк Методички'!O36='Бланк Методички'!$T$9,"+","-")</f>
        <v>-</v>
      </c>
    </row>
    <row r="15" spans="6:12" ht="15" customHeight="1">
      <c r="F15" s="16">
        <v>46</v>
      </c>
      <c r="G15" s="16" t="str">
        <f>IF('Бланк Методички'!O54='Бланк Методички'!$T$9,"+","-")</f>
        <v>-</v>
      </c>
      <c r="K15" s="16">
        <v>31</v>
      </c>
      <c r="L15" s="16" t="str">
        <f>IF('Бланк Методички'!O39='Бланк Методички'!$T$9,"+","-")</f>
        <v>-</v>
      </c>
    </row>
    <row r="16" spans="6:12" ht="15" customHeight="1">
      <c r="F16" s="16">
        <v>49</v>
      </c>
      <c r="G16" s="16" t="str">
        <f>IF('Бланк Методички'!O57='Бланк Методички'!$T$9,"+","-")</f>
        <v>-</v>
      </c>
      <c r="K16" s="16">
        <v>33</v>
      </c>
      <c r="L16" s="16" t="str">
        <f>IF('Бланк Методички'!O41='Бланк Методички'!$T$9,"+","-")</f>
        <v>-</v>
      </c>
    </row>
    <row r="17" spans="6:12" ht="15" customHeight="1">
      <c r="F17" s="16">
        <v>53</v>
      </c>
      <c r="G17" s="16" t="str">
        <f>IF('Бланк Методички'!O61='Бланк Методички'!$T$9,"+","-")</f>
        <v>-</v>
      </c>
      <c r="K17" s="16">
        <v>35</v>
      </c>
      <c r="L17" s="16" t="str">
        <f>IF('Бланк Методички'!O43='Бланк Методички'!$T$9,"+","-")</f>
        <v>-</v>
      </c>
    </row>
    <row r="18" spans="6:12" ht="15" customHeight="1">
      <c r="F18" s="24">
        <v>56</v>
      </c>
      <c r="G18" s="24" t="str">
        <f>IF('Бланк Методички'!O64='Бланк Методички'!$T$9,"+","-")</f>
        <v>-</v>
      </c>
      <c r="K18" s="16">
        <v>38</v>
      </c>
      <c r="L18" s="16" t="str">
        <f>IF('Бланк Методички'!O46='Бланк Методички'!$T$9,"+","-")</f>
        <v>-</v>
      </c>
    </row>
    <row r="19" spans="6:12" ht="15" customHeight="1">
      <c r="F19" s="3"/>
      <c r="G19" s="16">
        <f>COUNTIF(G3:G18,"+")</f>
        <v>0</v>
      </c>
      <c r="H19" s="3"/>
      <c r="I19" s="16">
        <f>COUNTIF(I3:I10,"+")</f>
        <v>0</v>
      </c>
      <c r="K19" s="16">
        <v>40</v>
      </c>
      <c r="L19" s="16" t="str">
        <f>IF('Бланк Методички'!O48='Бланк Методички'!$T$9,"+","-")</f>
        <v>-</v>
      </c>
    </row>
    <row r="20" spans="6:12" ht="15" customHeight="1">
      <c r="F20" s="65" t="s">
        <v>82</v>
      </c>
      <c r="G20" s="65"/>
      <c r="H20" s="65"/>
      <c r="I20" s="23">
        <f>SUM(G19:I19)</f>
        <v>0</v>
      </c>
      <c r="K20" s="16">
        <v>43</v>
      </c>
      <c r="L20" s="16" t="str">
        <f>IF('Бланк Методички'!O51='Бланк Методички'!$T$9,"+","-")</f>
        <v>-</v>
      </c>
    </row>
    <row r="21" spans="11:12" ht="15" customHeight="1">
      <c r="K21" s="16">
        <v>45</v>
      </c>
      <c r="L21" s="16" t="str">
        <f>IF('Бланк Методички'!O53='Бланк Методички'!$T$9,"+","-")</f>
        <v>-</v>
      </c>
    </row>
    <row r="22" spans="11:12" ht="15" customHeight="1">
      <c r="K22" s="16">
        <v>47</v>
      </c>
      <c r="L22" s="16" t="str">
        <f>IF('Бланк Методички'!O55='Бланк Методички'!$T$9,"+","-")</f>
        <v>-</v>
      </c>
    </row>
    <row r="23" spans="11:12" ht="15" customHeight="1">
      <c r="K23" s="16">
        <v>50</v>
      </c>
      <c r="L23" s="16" t="str">
        <f>IF('Бланк Методички'!O58='Бланк Методички'!$T$9,"+","-")</f>
        <v>-</v>
      </c>
    </row>
    <row r="24" spans="11:12" ht="15" customHeight="1">
      <c r="K24" s="16">
        <v>52</v>
      </c>
      <c r="L24" s="16" t="str">
        <f>IF('Бланк Методички'!O60='Бланк Методички'!$T$9,"+","-")</f>
        <v>-</v>
      </c>
    </row>
    <row r="25" spans="11:12" ht="15" customHeight="1">
      <c r="K25" s="16">
        <v>55</v>
      </c>
      <c r="L25" s="16" t="str">
        <f>IF('Бланк Методички'!O63='Бланк Методички'!$T$9,"+","-")</f>
        <v>-</v>
      </c>
    </row>
    <row r="26" spans="11:12" ht="15" customHeight="1">
      <c r="K26" s="16">
        <v>57</v>
      </c>
      <c r="L26" s="16" t="str">
        <f>IF('Бланк Методички'!O65='Бланк Методички'!$T$9,"+","-")</f>
        <v>-</v>
      </c>
    </row>
    <row r="27" spans="11:12" ht="15" customHeight="1">
      <c r="K27" s="22" t="s">
        <v>82</v>
      </c>
      <c r="L27" s="23">
        <f>COUNTIF(L3:L26,"+")</f>
        <v>0</v>
      </c>
    </row>
    <row r="28" ht="15" customHeight="1"/>
    <row r="29" ht="15" customHeight="1"/>
    <row r="30" ht="15" customHeight="1"/>
    <row r="31" ht="15" customHeight="1"/>
    <row r="32" ht="15" customHeight="1"/>
    <row r="33" ht="15" customHeight="1"/>
    <row r="34" ht="15" customHeight="1"/>
    <row r="35" ht="15" customHeight="1"/>
    <row r="36" ht="15" customHeight="1"/>
  </sheetData>
  <sheetProtection formatCells="0" formatColumns="0" formatRows="0" insertColumns="0" insertRows="0" insertHyperlinks="0" deleteColumns="0" deleteRows="0" selectLockedCells="1" sort="0" autoFilter="0" pivotTables="0"/>
  <mergeCells count="10">
    <mergeCell ref="F20:H20"/>
    <mergeCell ref="K1:N1"/>
    <mergeCell ref="K2:L2"/>
    <mergeCell ref="A2:B2"/>
    <mergeCell ref="C2:D2"/>
    <mergeCell ref="A1:D1"/>
    <mergeCell ref="A10:C10"/>
    <mergeCell ref="F1:I1"/>
    <mergeCell ref="F2:G2"/>
    <mergeCell ref="H2:I2"/>
  </mergeCells>
  <pageMargins left="0.7" right="0.7" top="0.75" bottom="0.75" header="0.3" footer="0.3"/>
  <pageSetup orientation="portrait" paperSize="9"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1"/>
  <dimension ref="A1:N39"/>
  <sheetViews>
    <sheetView zoomScale="85" zoomScaleNormal="85" workbookViewId="0" topLeftCell="A1">
      <selection pane="topLeft" activeCell="K6" sqref="K6"/>
    </sheetView>
  </sheetViews>
  <sheetFormatPr defaultRowHeight="15"/>
  <cols>
    <col min="1" max="1" width="11" customWidth="1"/>
    <col min="5" max="5" width="8.285714285714286" customWidth="1"/>
    <col min="6" max="6" width="10.714285714285714" customWidth="1"/>
    <col min="9" max="9" width="12.285714285714286" customWidth="1"/>
  </cols>
  <sheetData>
    <row r="1" spans="1:9" ht="44.25" customHeight="1">
      <c r="A1" s="71" t="s">
        <v>85</v>
      </c>
      <c r="B1" s="71"/>
      <c r="C1" s="71"/>
      <c r="D1" s="71"/>
      <c r="E1" s="71"/>
      <c r="F1" s="71"/>
      <c r="G1" s="71"/>
      <c r="H1" s="71"/>
      <c r="I1" s="71"/>
    </row>
    <row r="2" spans="1:9" ht="15">
      <c r="A2" s="8"/>
      <c r="B2" s="8"/>
      <c r="C2" s="8"/>
      <c r="D2" s="8"/>
      <c r="E2" s="8"/>
      <c r="F2" s="8"/>
      <c r="G2" s="8"/>
      <c r="H2" s="8"/>
      <c r="I2" s="8"/>
    </row>
    <row r="3" spans="1:14" ht="18.75">
      <c r="A3" s="9" t="s">
        <v>4</v>
      </c>
      <c r="B3" s="74" t="str">
        <f>PROPER('Бланк Методички'!D2)</f>
        <v/>
      </c>
      <c r="C3" s="75"/>
      <c r="D3" s="75"/>
      <c r="E3" s="75"/>
      <c r="F3" s="76"/>
      <c r="G3" s="9" t="s">
        <v>5</v>
      </c>
      <c r="H3" s="72">
        <f ca="1">TODAY()</f>
        <v>43373</v>
      </c>
      <c r="I3" s="73"/>
      <c r="J3" s="7"/>
      <c r="K3" s="7"/>
      <c r="L3" s="7"/>
      <c r="M3" s="4"/>
      <c r="N3" s="4"/>
    </row>
    <row r="4" spans="1:14" ht="18.75">
      <c r="A4" s="10"/>
      <c r="B4" s="10"/>
      <c r="C4" s="10"/>
      <c r="D4" s="10"/>
      <c r="E4" s="10"/>
      <c r="F4" s="10"/>
      <c r="G4" s="10"/>
      <c r="H4" s="10"/>
      <c r="I4" s="10"/>
      <c r="J4" s="4"/>
      <c r="K4" s="4"/>
      <c r="L4" s="5"/>
      <c r="M4" s="5"/>
      <c r="N4" s="5"/>
    </row>
    <row r="5" spans="1:10" ht="18.75">
      <c r="A5" s="81" t="s">
        <v>1</v>
      </c>
      <c r="B5" s="81"/>
      <c r="C5" s="81"/>
      <c r="D5" s="81"/>
      <c r="E5" s="81"/>
      <c r="F5" s="11" t="s">
        <v>3</v>
      </c>
      <c r="G5" s="81" t="s">
        <v>2</v>
      </c>
      <c r="H5" s="81"/>
      <c r="I5" s="81"/>
      <c r="J5" s="6"/>
    </row>
    <row r="6" spans="1:10" ht="18.75">
      <c r="A6" s="82" t="str">
        <f>'Обработка результатов'!$A$1:$D$1</f>
        <v>Шкала достоверности:</v>
      </c>
      <c r="B6" s="82"/>
      <c r="C6" s="82"/>
      <c r="D6" s="82"/>
      <c r="E6" s="82"/>
      <c r="F6" s="14">
        <f>'Обработка результатов'!$D$10</f>
        <v>1</v>
      </c>
      <c r="G6" s="77" t="str">
        <f>IF(F6&gt;=5,"Ответы не достоверны","Ответы достоверны")</f>
        <v>Ответы достоверны</v>
      </c>
      <c r="H6" s="77"/>
      <c r="I6" s="77"/>
      <c r="J6" s="6"/>
    </row>
    <row r="7" spans="1:10" ht="18.75" customHeight="1">
      <c r="A7" s="82" t="str">
        <f>'Обработка результатов'!$F$1</f>
        <v>Шкала экстраверсии</v>
      </c>
      <c r="B7" s="82"/>
      <c r="C7" s="82"/>
      <c r="D7" s="82"/>
      <c r="E7" s="82"/>
      <c r="F7" s="14">
        <f>'Обработка результатов'!$I$20</f>
        <v>0</v>
      </c>
      <c r="G7" s="78"/>
      <c r="H7" s="79"/>
      <c r="I7" s="80"/>
      <c r="J7" s="6"/>
    </row>
    <row r="8" spans="1:10" ht="18.75" customHeight="1">
      <c r="A8" s="82" t="str">
        <f>'Обработка результатов'!$K$1</f>
        <v>Шкала эмоциональной устойчивости</v>
      </c>
      <c r="B8" s="82"/>
      <c r="C8" s="82"/>
      <c r="D8" s="82"/>
      <c r="E8" s="82"/>
      <c r="F8" s="14">
        <f>'Обработка результатов'!$L$27</f>
        <v>0</v>
      </c>
      <c r="G8" s="78"/>
      <c r="H8" s="79"/>
      <c r="I8" s="80"/>
      <c r="J8" s="6"/>
    </row>
    <row r="9" spans="10:11" ht="18.75" customHeight="1">
      <c r="J9" s="2"/>
      <c r="K9" s="2"/>
    </row>
    <row r="10" spans="1:9" ht="18.75" customHeight="1">
      <c r="A10" s="8"/>
      <c r="B10" s="8"/>
      <c r="C10" s="8"/>
      <c r="D10" s="8"/>
      <c r="E10" s="8"/>
      <c r="F10" s="8"/>
      <c r="G10" s="8"/>
      <c r="H10" s="8"/>
      <c r="I10" s="8"/>
    </row>
    <row r="11" spans="1:9" ht="18.75" customHeight="1">
      <c r="A11" s="69"/>
      <c r="B11" s="69"/>
      <c r="C11" s="69"/>
      <c r="D11" s="69"/>
      <c r="E11" s="69"/>
      <c r="F11" s="69"/>
      <c r="G11" s="69"/>
      <c r="H11" s="69"/>
      <c r="I11" s="69"/>
    </row>
    <row r="12" spans="1:9" ht="15.75" customHeight="1">
      <c r="A12" s="69"/>
      <c r="B12" s="69"/>
      <c r="C12" s="69"/>
      <c r="D12" s="69"/>
      <c r="E12" s="69"/>
      <c r="F12" s="69"/>
      <c r="G12" s="69"/>
      <c r="H12" s="69"/>
      <c r="I12" s="69"/>
    </row>
    <row r="13" spans="1:9" ht="18" customHeight="1">
      <c r="A13" s="69"/>
      <c r="B13" s="69"/>
      <c r="C13" s="69"/>
      <c r="D13" s="69"/>
      <c r="E13" s="69"/>
      <c r="F13" s="69"/>
      <c r="G13" s="69"/>
      <c r="H13" s="69"/>
      <c r="I13" s="69"/>
    </row>
    <row r="14" spans="1:9" ht="15">
      <c r="A14" s="69"/>
      <c r="B14" s="69"/>
      <c r="C14" s="69"/>
      <c r="D14" s="69"/>
      <c r="E14" s="69"/>
      <c r="F14" s="69"/>
      <c r="G14" s="69"/>
      <c r="H14" s="69"/>
      <c r="I14" s="69"/>
    </row>
    <row r="15" spans="1:9" ht="15">
      <c r="A15" s="69"/>
      <c r="B15" s="69"/>
      <c r="C15" s="69"/>
      <c r="D15" s="69"/>
      <c r="E15" s="69"/>
      <c r="F15" s="69"/>
      <c r="G15" s="69"/>
      <c r="H15" s="69"/>
      <c r="I15" s="69"/>
    </row>
    <row r="16" spans="1:9" ht="15">
      <c r="A16" s="69"/>
      <c r="B16" s="69"/>
      <c r="C16" s="69"/>
      <c r="D16" s="69"/>
      <c r="E16" s="69"/>
      <c r="F16" s="69"/>
      <c r="G16" s="69"/>
      <c r="H16" s="69"/>
      <c r="I16" s="69"/>
    </row>
    <row r="17" spans="1:9" ht="15">
      <c r="A17" s="69"/>
      <c r="B17" s="69"/>
      <c r="C17" s="69"/>
      <c r="D17" s="69"/>
      <c r="E17" s="69"/>
      <c r="F17" s="69"/>
      <c r="G17" s="69"/>
      <c r="H17" s="69"/>
      <c r="I17" s="69"/>
    </row>
    <row r="18" spans="1:9" ht="15">
      <c r="A18" s="69"/>
      <c r="B18" s="69"/>
      <c r="C18" s="69"/>
      <c r="D18" s="69"/>
      <c r="E18" s="69"/>
      <c r="F18" s="69"/>
      <c r="G18" s="69"/>
      <c r="H18" s="69"/>
      <c r="I18" s="69"/>
    </row>
    <row r="19" spans="1:9" ht="15">
      <c r="A19" s="69"/>
      <c r="B19" s="69"/>
      <c r="C19" s="69"/>
      <c r="D19" s="69"/>
      <c r="E19" s="69"/>
      <c r="F19" s="69"/>
      <c r="G19" s="69"/>
      <c r="H19" s="69"/>
      <c r="I19" s="69"/>
    </row>
    <row r="20" spans="1:9" ht="15">
      <c r="A20" s="69"/>
      <c r="B20" s="69"/>
      <c r="C20" s="69"/>
      <c r="D20" s="69"/>
      <c r="E20" s="69"/>
      <c r="F20" s="69"/>
      <c r="G20" s="69"/>
      <c r="H20" s="69"/>
      <c r="I20" s="69"/>
    </row>
    <row r="21" spans="1:9" ht="15">
      <c r="A21" s="69"/>
      <c r="B21" s="69"/>
      <c r="C21" s="69"/>
      <c r="D21" s="69"/>
      <c r="E21" s="69"/>
      <c r="F21" s="69"/>
      <c r="G21" s="69"/>
      <c r="H21" s="69"/>
      <c r="I21" s="69"/>
    </row>
    <row r="22" spans="1:9" ht="15">
      <c r="A22" s="69"/>
      <c r="B22" s="69"/>
      <c r="C22" s="69"/>
      <c r="D22" s="69"/>
      <c r="E22" s="69"/>
      <c r="F22" s="69"/>
      <c r="G22" s="69"/>
      <c r="H22" s="69"/>
      <c r="I22" s="69"/>
    </row>
    <row r="23" spans="1:9" ht="15">
      <c r="A23" s="69"/>
      <c r="B23" s="69"/>
      <c r="C23" s="69"/>
      <c r="D23" s="69"/>
      <c r="E23" s="69"/>
      <c r="F23" s="69"/>
      <c r="G23" s="69"/>
      <c r="H23" s="69"/>
      <c r="I23" s="69"/>
    </row>
    <row r="24" spans="1:9" ht="15">
      <c r="A24" s="69"/>
      <c r="B24" s="69"/>
      <c r="C24" s="69"/>
      <c r="D24" s="69"/>
      <c r="E24" s="69"/>
      <c r="F24" s="69"/>
      <c r="G24" s="69"/>
      <c r="H24" s="69"/>
      <c r="I24" s="69"/>
    </row>
    <row r="25" spans="1:9" ht="15">
      <c r="A25" s="69"/>
      <c r="B25" s="69"/>
      <c r="C25" s="69"/>
      <c r="D25" s="69"/>
      <c r="E25" s="69"/>
      <c r="F25" s="69"/>
      <c r="G25" s="69"/>
      <c r="H25" s="69"/>
      <c r="I25" s="69"/>
    </row>
    <row r="26" spans="1:9" ht="15">
      <c r="A26" s="69"/>
      <c r="B26" s="69"/>
      <c r="C26" s="69"/>
      <c r="D26" s="69"/>
      <c r="E26" s="69"/>
      <c r="F26" s="69"/>
      <c r="G26" s="69"/>
      <c r="H26" s="69"/>
      <c r="I26" s="69"/>
    </row>
    <row r="27" spans="1:9" ht="15">
      <c r="A27" s="69"/>
      <c r="B27" s="69"/>
      <c r="C27" s="69"/>
      <c r="D27" s="69"/>
      <c r="E27" s="69"/>
      <c r="F27" s="69"/>
      <c r="G27" s="69"/>
      <c r="H27" s="69"/>
      <c r="I27" s="69"/>
    </row>
    <row r="28" spans="1:9" ht="15">
      <c r="A28" s="69"/>
      <c r="B28" s="69"/>
      <c r="C28" s="69"/>
      <c r="D28" s="69"/>
      <c r="E28" s="69"/>
      <c r="F28" s="69"/>
      <c r="G28" s="69"/>
      <c r="H28" s="69"/>
      <c r="I28" s="69"/>
    </row>
    <row r="29" spans="1:9" ht="15">
      <c r="A29" s="69"/>
      <c r="B29" s="69"/>
      <c r="C29" s="69"/>
      <c r="D29" s="69"/>
      <c r="E29" s="69"/>
      <c r="F29" s="69"/>
      <c r="G29" s="69"/>
      <c r="H29" s="69"/>
      <c r="I29" s="69"/>
    </row>
    <row r="30" spans="1:9" ht="15">
      <c r="A30" s="70"/>
      <c r="B30" s="70"/>
      <c r="C30" s="70"/>
      <c r="D30" s="70"/>
      <c r="E30" s="70"/>
      <c r="F30" s="70"/>
      <c r="G30" s="70"/>
      <c r="H30" s="70"/>
      <c r="I30" s="70"/>
    </row>
    <row r="31" spans="1:9" ht="15">
      <c r="A31" s="68"/>
      <c r="B31" s="68"/>
      <c r="C31" s="68"/>
      <c r="D31" s="68"/>
      <c r="E31" s="68"/>
      <c r="F31" s="68"/>
      <c r="G31" s="68"/>
      <c r="H31" s="68"/>
      <c r="I31" s="68"/>
    </row>
    <row r="32" spans="1:9" ht="15">
      <c r="A32" s="68"/>
      <c r="B32" s="68"/>
      <c r="C32" s="68"/>
      <c r="D32" s="68"/>
      <c r="E32" s="68"/>
      <c r="F32" s="68"/>
      <c r="G32" s="68"/>
      <c r="H32" s="68"/>
      <c r="I32" s="68"/>
    </row>
    <row r="33" spans="1:9" ht="15">
      <c r="A33" s="68"/>
      <c r="B33" s="68"/>
      <c r="C33" s="68"/>
      <c r="D33" s="68"/>
      <c r="E33" s="68"/>
      <c r="F33" s="68"/>
      <c r="G33" s="68"/>
      <c r="H33" s="68"/>
      <c r="I33" s="68"/>
    </row>
    <row r="34" spans="1:9" ht="15">
      <c r="A34" s="68"/>
      <c r="B34" s="68"/>
      <c r="C34" s="68"/>
      <c r="D34" s="68"/>
      <c r="E34" s="68"/>
      <c r="F34" s="68"/>
      <c r="G34" s="68"/>
      <c r="H34" s="68"/>
      <c r="I34" s="68"/>
    </row>
    <row r="35" spans="1:9" ht="15">
      <c r="A35" s="68"/>
      <c r="B35" s="68"/>
      <c r="C35" s="68"/>
      <c r="D35" s="68"/>
      <c r="E35" s="68"/>
      <c r="F35" s="68"/>
      <c r="G35" s="68"/>
      <c r="H35" s="68"/>
      <c r="I35" s="68"/>
    </row>
    <row r="36" spans="1:9" ht="15">
      <c r="A36" s="68"/>
      <c r="B36" s="68"/>
      <c r="C36" s="68"/>
      <c r="D36" s="68"/>
      <c r="E36" s="68"/>
      <c r="F36" s="68"/>
      <c r="G36" s="68"/>
      <c r="H36" s="68"/>
      <c r="I36" s="68"/>
    </row>
    <row r="37" spans="1:9" ht="15">
      <c r="A37" s="68"/>
      <c r="B37" s="68"/>
      <c r="C37" s="68"/>
      <c r="D37" s="68"/>
      <c r="E37" s="68"/>
      <c r="F37" s="68"/>
      <c r="G37" s="68"/>
      <c r="H37" s="68"/>
      <c r="I37" s="68"/>
    </row>
    <row r="39" spans="6:9" ht="15.75">
      <c r="F39" s="83" t="s">
        <v>17</v>
      </c>
      <c r="G39" s="83"/>
      <c r="H39" s="83"/>
      <c r="I39" s="83"/>
    </row>
  </sheetData>
  <sheetProtection formatCells="0" formatColumns="0" formatRows="0" insertColumns="0" insertRows="0" insertHyperlinks="0" deleteColumns="0" deleteRows="0" selectLockedCells="1" sort="0" autoFilter="0" pivotTables="0"/>
  <mergeCells count="39">
    <mergeCell ref="A11:I11"/>
    <mergeCell ref="A12:I12"/>
    <mergeCell ref="A13:I13"/>
    <mergeCell ref="F39:I39"/>
    <mergeCell ref="A24:I24"/>
    <mergeCell ref="A25:I25"/>
    <mergeCell ref="A26:I26"/>
    <mergeCell ref="A19:I19"/>
    <mergeCell ref="A20:I20"/>
    <mergeCell ref="A21:I21"/>
    <mergeCell ref="A22:I22"/>
    <mergeCell ref="A23:I23"/>
    <mergeCell ref="A14:I14"/>
    <mergeCell ref="A15:I15"/>
    <mergeCell ref="A16:I16"/>
    <mergeCell ref="A17:I17"/>
    <mergeCell ref="G8:I8"/>
    <mergeCell ref="G5:I5"/>
    <mergeCell ref="A5:E5"/>
    <mergeCell ref="A6:E6"/>
    <mergeCell ref="A7:E7"/>
    <mergeCell ref="A8:E8"/>
    <mergeCell ref="A1:I1"/>
    <mergeCell ref="H3:I3"/>
    <mergeCell ref="B3:F3"/>
    <mergeCell ref="G6:I6"/>
    <mergeCell ref="G7:I7"/>
    <mergeCell ref="A34:I34"/>
    <mergeCell ref="A35:I35"/>
    <mergeCell ref="A36:I36"/>
    <mergeCell ref="A37:I37"/>
    <mergeCell ref="A18:I18"/>
    <mergeCell ref="A27:I27"/>
    <mergeCell ref="A33:I33"/>
    <mergeCell ref="A28:I28"/>
    <mergeCell ref="A29:I29"/>
    <mergeCell ref="A30:I30"/>
    <mergeCell ref="A31:I31"/>
    <mergeCell ref="A32:I32"/>
  </mergeCells>
  <conditionalFormatting sqref="G6:I6">
    <cfRule type="cellIs" priority="22" dxfId="13" operator="equal">
      <formula>"Ответы не достоверны"</formula>
    </cfRule>
    <cfRule type="cellIs" priority="24" dxfId="12" operator="equal">
      <formula>"Ответы достоверны"</formula>
    </cfRule>
  </conditionalFormatting>
  <conditionalFormatting sqref="G7:G8">
    <cfRule type="cellIs" priority="10" dxfId="13" operator="equal">
      <formula>"Низкие баллы"</formula>
    </cfRule>
    <cfRule type="cellIs" priority="11" dxfId="10" operator="equal">
      <formula>"Средние баллы"</formula>
    </cfRule>
    <cfRule type="cellIs" priority="12" dxfId="12" operator="equal">
      <formula>"Высокие баллы"</formula>
    </cfRule>
  </conditionalFormatting>
  <pageMargins left="0.6299212598425197" right="0.2362204724409449" top="0.7480314960629921" bottom="0.7480314960629921" header="0.31496062992125984" footer="0.31496062992125984"/>
  <pageSetup orientation="portrait" paperSize="9" r:id="rId6"/>
  <drawing r:id="rId4"/>
  <legacyDrawing r:id="rId5"/>
  <mc:AlternateContent xmlns:mc="http://schemas.openxmlformats.org/markup-compatibility/2006">
    <mc:Choice Requires="x14">
      <controls>
        <mc:AlternateContent xmlns:mc="http://schemas.openxmlformats.org/markup-compatibility/2006">
          <mc:Choice Requires="x14">
            <control shapeId="3073" r:id="rId1" name="Button 1">
              <controlPr defaultSize="0" print="0" autoLine="0" autoPict="0">
                <macro>[0]!SaveToPDF</macro>
                <anchor moveWithCells="1" sizeWithCells="1">
                  <from>
                    <xdr:col>9</xdr:col>
                    <xdr:colOff>600075</xdr:colOff>
                    <xdr:row>1</xdr:row>
                    <xdr:rowOff>171450</xdr:rowOff>
                  </from>
                  <to>
                    <xdr:col>13</xdr:col>
                    <xdr:colOff>428625</xdr:colOff>
                    <xdr:row>4</xdr:row>
                    <xdr:rowOff>9525</xdr:rowOff>
                  </to>
                </anchor>
              </controlPr>
            </control>
          </mc:Choice>
        </mc:AlternateContent>
        <mc:AlternateContent xmlns:mc="http://schemas.openxmlformats.org/markup-compatibility/2006">
          <mc:Choice Requires="x14">
            <control shapeId="3074" r:id="rId2" name="Button 2">
              <controlPr defaultSize="0" print="0" autoLine="0" autoPict="0">
                <macro>[0]!PrintD</macro>
                <anchor moveWithCells="1" sizeWithCells="1">
                  <from>
                    <xdr:col>10</xdr:col>
                    <xdr:colOff>9525</xdr:colOff>
                    <xdr:row>6</xdr:row>
                    <xdr:rowOff>123825</xdr:rowOff>
                  </from>
                  <to>
                    <xdr:col>13</xdr:col>
                    <xdr:colOff>447675</xdr:colOff>
                    <xdr:row>8</xdr:row>
                    <xdr:rowOff>142875</xdr:rowOff>
                  </to>
                </anchor>
              </controlPr>
            </control>
          </mc:Choice>
        </mc:AlternateContent>
        <mc:AlternateContent xmlns:mc="http://schemas.openxmlformats.org/markup-compatibility/2006">
          <mc:Choice Requires="x14">
            <control shapeId="3075" r:id="rId3" name="Button 3">
              <controlPr defaultSize="0" print="0" autoLine="0" autoPict="0">
                <macro>[0]!ClearData</macro>
                <anchor moveWithCells="1" sizeWithCells="1">
                  <from>
                    <xdr:col>10</xdr:col>
                    <xdr:colOff>0</xdr:colOff>
                    <xdr:row>11</xdr:row>
                    <xdr:rowOff>28575</xdr:rowOff>
                  </from>
                  <to>
                    <xdr:col>13</xdr:col>
                    <xdr:colOff>438150</xdr:colOff>
                    <xdr:row>13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CW36"/>
  <sheetViews>
    <sheetView tabSelected="1" zoomScale="85" zoomScaleNormal="85" workbookViewId="0" topLeftCell="A1">
      <selection pane="topLeft" activeCell="CW1" sqref="BP1:CW1048576"/>
    </sheetView>
  </sheetViews>
  <sheetFormatPr defaultRowHeight="15"/>
  <cols>
    <col min="1" max="1" width="3" bestFit="1" customWidth="1"/>
    <col min="2" max="2" width="22.857142857142858" customWidth="1"/>
    <col min="3" max="3" width="6.285714285714286" bestFit="1" customWidth="1"/>
    <col min="4" max="48" width="3" customWidth="1"/>
    <col min="49" max="62" width="3.4285714285714284" bestFit="1" customWidth="1"/>
    <col min="63" max="63" width="6.714285714285714" bestFit="1" customWidth="1"/>
    <col min="64" max="64" width="7.571428571428571" bestFit="1" customWidth="1"/>
    <col min="65" max="65" width="8.857142857142858" bestFit="1" customWidth="1"/>
    <col min="67" max="67" width="9.142857142857142" customWidth="1"/>
    <col min="68" max="77" width="9.142857142857142" hidden="1" customWidth="1"/>
    <col min="78" max="80" width="2.4285714285714284" hidden="1" customWidth="1"/>
    <col min="81" max="93" width="3.4285714285714284" hidden="1" customWidth="1"/>
    <col min="94" max="94" width="2.4285714285714284" hidden="1" customWidth="1"/>
    <col min="95" max="101" width="3.4285714285714284" hidden="1" customWidth="1"/>
    <col min="102" max="102" width="9.142857142857142" customWidth="1"/>
  </cols>
  <sheetData>
    <row r="1" spans="1:101" ht="15">
      <c r="A1" s="52" t="s">
        <v>86</v>
      </c>
      <c r="B1" s="52" t="s">
        <v>87</v>
      </c>
      <c r="C1" s="52" t="s">
        <v>169</v>
      </c>
      <c r="D1" s="47">
        <v>1</v>
      </c>
      <c r="E1" s="47">
        <v>2</v>
      </c>
      <c r="F1" s="47">
        <v>3</v>
      </c>
      <c r="G1" s="47">
        <v>4</v>
      </c>
      <c r="H1" s="47">
        <v>5</v>
      </c>
      <c r="I1" s="47">
        <v>6</v>
      </c>
      <c r="J1" s="47">
        <v>7</v>
      </c>
      <c r="K1" s="47">
        <v>8</v>
      </c>
      <c r="L1" s="47">
        <v>9</v>
      </c>
      <c r="M1" s="47">
        <v>10</v>
      </c>
      <c r="N1" s="47">
        <v>11</v>
      </c>
      <c r="O1" s="47">
        <v>12</v>
      </c>
      <c r="P1" s="47">
        <v>13</v>
      </c>
      <c r="Q1" s="47">
        <v>14</v>
      </c>
      <c r="R1" s="47">
        <v>15</v>
      </c>
      <c r="S1" s="47">
        <v>16</v>
      </c>
      <c r="T1" s="47">
        <v>17</v>
      </c>
      <c r="U1" s="47">
        <v>18</v>
      </c>
      <c r="V1" s="47">
        <v>19</v>
      </c>
      <c r="W1" s="47">
        <v>20</v>
      </c>
      <c r="X1" s="47">
        <v>21</v>
      </c>
      <c r="Y1" s="47">
        <v>22</v>
      </c>
      <c r="Z1" s="47">
        <v>23</v>
      </c>
      <c r="AA1" s="47">
        <v>24</v>
      </c>
      <c r="AB1" s="47">
        <v>25</v>
      </c>
      <c r="AC1" s="47">
        <v>26</v>
      </c>
      <c r="AD1" s="47">
        <v>27</v>
      </c>
      <c r="AE1" s="47">
        <v>28</v>
      </c>
      <c r="AF1" s="47">
        <v>29</v>
      </c>
      <c r="AG1" s="47">
        <v>30</v>
      </c>
      <c r="AH1" s="47">
        <v>31</v>
      </c>
      <c r="AI1" s="47">
        <v>32</v>
      </c>
      <c r="AJ1" s="47">
        <v>33</v>
      </c>
      <c r="AK1" s="47">
        <v>34</v>
      </c>
      <c r="AL1" s="47">
        <v>35</v>
      </c>
      <c r="AM1" s="47">
        <v>36</v>
      </c>
      <c r="AN1" s="47">
        <v>37</v>
      </c>
      <c r="AO1" s="47">
        <v>38</v>
      </c>
      <c r="AP1" s="47">
        <v>39</v>
      </c>
      <c r="AQ1" s="47">
        <v>40</v>
      </c>
      <c r="AR1" s="47">
        <v>41</v>
      </c>
      <c r="AS1" s="47">
        <v>42</v>
      </c>
      <c r="AT1" s="47">
        <v>43</v>
      </c>
      <c r="AU1" s="47">
        <v>44</v>
      </c>
      <c r="AV1" s="47">
        <v>45</v>
      </c>
      <c r="AW1" s="47">
        <v>46</v>
      </c>
      <c r="AX1" s="47">
        <v>47</v>
      </c>
      <c r="AY1" s="47">
        <v>48</v>
      </c>
      <c r="AZ1" s="47">
        <v>49</v>
      </c>
      <c r="BA1" s="47">
        <v>50</v>
      </c>
      <c r="BB1" s="47">
        <v>51</v>
      </c>
      <c r="BC1" s="47">
        <v>52</v>
      </c>
      <c r="BD1" s="47">
        <v>53</v>
      </c>
      <c r="BE1" s="47">
        <v>54</v>
      </c>
      <c r="BF1" s="47">
        <v>55</v>
      </c>
      <c r="BG1" s="47">
        <v>56</v>
      </c>
      <c r="BH1" s="47">
        <v>57</v>
      </c>
      <c r="BI1" s="48" t="s">
        <v>88</v>
      </c>
      <c r="BJ1" s="48" t="s">
        <v>89</v>
      </c>
      <c r="BK1" s="48" t="b">
        <v>0</v>
      </c>
      <c r="BL1" s="48" t="s">
        <v>90</v>
      </c>
      <c r="BM1" s="48" t="s">
        <v>91</v>
      </c>
      <c r="BP1">
        <v>6</v>
      </c>
      <c r="BQ1">
        <v>24</v>
      </c>
      <c r="BR1">
        <v>36</v>
      </c>
      <c r="BS1">
        <v>12</v>
      </c>
      <c r="BT1">
        <v>18</v>
      </c>
      <c r="BU1">
        <v>30</v>
      </c>
      <c r="BV1">
        <v>42</v>
      </c>
      <c r="BW1">
        <v>48</v>
      </c>
      <c r="BX1">
        <v>54</v>
      </c>
      <c r="BZ1">
        <v>1</v>
      </c>
      <c r="CA1">
        <v>3</v>
      </c>
      <c r="CB1">
        <v>8</v>
      </c>
      <c r="CC1">
        <v>10</v>
      </c>
      <c r="CD1">
        <v>13</v>
      </c>
      <c r="CE1">
        <v>17</v>
      </c>
      <c r="CF1">
        <v>22</v>
      </c>
      <c r="CG1">
        <v>25</v>
      </c>
      <c r="CH1">
        <v>27</v>
      </c>
      <c r="CI1">
        <v>37</v>
      </c>
      <c r="CJ1">
        <v>39</v>
      </c>
      <c r="CK1">
        <v>44</v>
      </c>
      <c r="CL1">
        <v>46</v>
      </c>
      <c r="CM1">
        <v>49</v>
      </c>
      <c r="CN1">
        <v>53</v>
      </c>
      <c r="CO1">
        <v>56</v>
      </c>
      <c r="CP1">
        <v>5</v>
      </c>
      <c r="CQ1">
        <v>15</v>
      </c>
      <c r="CR1">
        <v>20</v>
      </c>
      <c r="CS1">
        <v>29</v>
      </c>
      <c r="CT1">
        <v>32</v>
      </c>
      <c r="CU1">
        <v>34</v>
      </c>
      <c r="CV1">
        <v>41</v>
      </c>
      <c r="CW1">
        <v>51</v>
      </c>
    </row>
    <row r="2" spans="1:101" ht="15">
      <c r="A2" s="26">
        <v>1</v>
      </c>
      <c r="B2" s="49" t="s">
        <v>171</v>
      </c>
      <c r="C2" s="50" t="s">
        <v>170</v>
      </c>
      <c r="D2" s="29">
        <v>1</v>
      </c>
      <c r="E2" s="29">
        <v>0</v>
      </c>
      <c r="F2" s="29">
        <v>1</v>
      </c>
      <c r="G2" s="29">
        <v>0</v>
      </c>
      <c r="H2" s="29">
        <v>1</v>
      </c>
      <c r="I2" s="29">
        <v>1</v>
      </c>
      <c r="J2" s="29">
        <v>1</v>
      </c>
      <c r="K2" s="29">
        <v>1</v>
      </c>
      <c r="L2" s="29">
        <v>1</v>
      </c>
      <c r="M2" s="29">
        <v>0</v>
      </c>
      <c r="N2" s="29">
        <v>1</v>
      </c>
      <c r="O2" s="29">
        <v>0</v>
      </c>
      <c r="P2" s="29">
        <v>1</v>
      </c>
      <c r="Q2" s="29">
        <v>1</v>
      </c>
      <c r="R2" s="29">
        <v>0</v>
      </c>
      <c r="S2" s="29">
        <v>1</v>
      </c>
      <c r="T2" s="29">
        <v>0</v>
      </c>
      <c r="U2" s="29">
        <v>0</v>
      </c>
      <c r="V2" s="29">
        <v>1</v>
      </c>
      <c r="W2" s="29">
        <v>1</v>
      </c>
      <c r="X2" s="29">
        <v>1</v>
      </c>
      <c r="Y2" s="29">
        <v>0</v>
      </c>
      <c r="Z2" s="29">
        <v>1</v>
      </c>
      <c r="AA2" s="29">
        <v>1</v>
      </c>
      <c r="AB2" s="29">
        <v>1</v>
      </c>
      <c r="AC2" s="29">
        <v>1</v>
      </c>
      <c r="AD2" s="29">
        <v>0</v>
      </c>
      <c r="AE2" s="29">
        <v>1</v>
      </c>
      <c r="AF2" s="29">
        <v>1</v>
      </c>
      <c r="AG2" s="29">
        <v>1</v>
      </c>
      <c r="AH2" s="29">
        <v>1</v>
      </c>
      <c r="AI2" s="29">
        <v>1</v>
      </c>
      <c r="AJ2" s="29">
        <v>1</v>
      </c>
      <c r="AK2" s="29">
        <v>1</v>
      </c>
      <c r="AL2" s="29">
        <v>1</v>
      </c>
      <c r="AM2" s="29">
        <v>1</v>
      </c>
      <c r="AN2" s="29">
        <v>1</v>
      </c>
      <c r="AO2" s="29">
        <v>0</v>
      </c>
      <c r="AP2" s="29">
        <v>0</v>
      </c>
      <c r="AQ2" s="29">
        <v>1</v>
      </c>
      <c r="AR2" s="29">
        <v>0</v>
      </c>
      <c r="AS2" s="29">
        <v>1</v>
      </c>
      <c r="AT2" s="29">
        <v>0</v>
      </c>
      <c r="AU2" s="29">
        <v>0</v>
      </c>
      <c r="AV2" s="29">
        <v>1</v>
      </c>
      <c r="AW2" s="29">
        <v>0</v>
      </c>
      <c r="AX2" s="29">
        <v>1</v>
      </c>
      <c r="AY2" s="29">
        <v>0</v>
      </c>
      <c r="AZ2" s="29">
        <v>1</v>
      </c>
      <c r="BA2" s="29">
        <v>1</v>
      </c>
      <c r="BB2" s="29">
        <v>0</v>
      </c>
      <c r="BC2" s="29">
        <v>1</v>
      </c>
      <c r="BD2" s="29">
        <v>0</v>
      </c>
      <c r="BE2" s="29">
        <v>0</v>
      </c>
      <c r="BF2" s="29">
        <v>1</v>
      </c>
      <c r="BG2" s="29">
        <v>0</v>
      </c>
      <c r="BH2" s="29">
        <v>0</v>
      </c>
      <c r="BI2" s="26">
        <f>SUM(BZ2:CW2)</f>
        <v>9</v>
      </c>
      <c r="BJ2" s="26">
        <f>E2+G2+J2+L2+N2+Q2+S2+V2+X2+Z2+AC2+AE2+AH2+AJ2+AL2+AO2+AQ2+AT2+AV2+AX2+BA2+BC2+BH2+BF2</f>
        <v>19</v>
      </c>
      <c r="BK2" s="26">
        <f>SUM(BP2:BX2)</f>
        <v>7</v>
      </c>
      <c r="BL2" s="26">
        <f t="shared" si="0" ref="BL2:BM35">ROUNDUP(BI2/4,0)</f>
        <v>3</v>
      </c>
      <c r="BM2" s="26">
        <f t="shared" si="0"/>
        <v>5</v>
      </c>
      <c r="BP2">
        <f>IF(I2=1,1,0)</f>
        <v>1</v>
      </c>
      <c r="BQ2">
        <f>IF(AA2=1,1,0)</f>
        <v>1</v>
      </c>
      <c r="BR2">
        <f>IF(AM2=1,1,0)</f>
        <v>1</v>
      </c>
      <c r="BS2">
        <f>IF(O2=0,1,0)</f>
        <v>1</v>
      </c>
      <c r="BT2">
        <f>IF(U2=0,1,0)</f>
        <v>1</v>
      </c>
      <c r="BU2">
        <f>IF(AG2=0,1,0)</f>
        <v>0</v>
      </c>
      <c r="BV2">
        <f>IF(AS2=0,1,0)</f>
        <v>0</v>
      </c>
      <c r="BW2">
        <f>IF(AY2=0,1,0)</f>
        <v>1</v>
      </c>
      <c r="BX2">
        <f>IF(BE2=0,1,0)</f>
        <v>1</v>
      </c>
      <c r="BZ2">
        <f>IF(D2=1,1,0)</f>
        <v>1</v>
      </c>
      <c r="CA2">
        <f>IF(F2=1,1,0)</f>
        <v>1</v>
      </c>
      <c r="CB2">
        <f>IF(K2=1,1,0)</f>
        <v>1</v>
      </c>
      <c r="CC2">
        <f>IF(M2=1,1,0)</f>
        <v>0</v>
      </c>
      <c r="CD2">
        <f>IF(P2=1,1,0)</f>
        <v>1</v>
      </c>
      <c r="CE2">
        <f>IF(T2=1,1,0)</f>
        <v>0</v>
      </c>
      <c r="CF2">
        <f>IF(Y2=1,1,0)</f>
        <v>0</v>
      </c>
      <c r="CG2">
        <f>IF(AB2=1,1,0)</f>
        <v>1</v>
      </c>
      <c r="CH2">
        <f>IF(AD2=1,1,0)</f>
        <v>0</v>
      </c>
      <c r="CI2">
        <f>IF(AN2=0,1,0)</f>
        <v>0</v>
      </c>
      <c r="CJ2">
        <f>IF(AP2=1,1,0)</f>
        <v>0</v>
      </c>
      <c r="CK2">
        <f>IF(AU2=1,1,0)</f>
        <v>0</v>
      </c>
      <c r="CL2">
        <f>IF(AW2=1,1,0)</f>
        <v>0</v>
      </c>
      <c r="CM2">
        <f>IF(AZ2=1,1,0)</f>
        <v>1</v>
      </c>
      <c r="CN2">
        <f>IF(BD2=1,1,0)</f>
        <v>0</v>
      </c>
      <c r="CO2">
        <f>IF(BG2=1,1,0)</f>
        <v>0</v>
      </c>
      <c r="CP2">
        <f>IF(H2=0,1,0)</f>
        <v>0</v>
      </c>
      <c r="CQ2">
        <f>IF(R2=0,1,0)</f>
        <v>1</v>
      </c>
      <c r="CR2">
        <f>IF(W2=0,1,0)</f>
        <v>0</v>
      </c>
      <c r="CS2">
        <f>IF(AF2=0,1,0)</f>
        <v>0</v>
      </c>
      <c r="CT2">
        <f>IF(AI2=0,1,0)</f>
        <v>0</v>
      </c>
      <c r="CU2">
        <f>IF(AK2=0,1,0)</f>
        <v>0</v>
      </c>
      <c r="CV2">
        <f>IF(AR2=0,1,0)</f>
        <v>1</v>
      </c>
      <c r="CW2">
        <f>IF(BB2=0,1,0)</f>
        <v>1</v>
      </c>
    </row>
    <row r="3" spans="1:101" ht="15">
      <c r="A3" s="26">
        <v>2</v>
      </c>
      <c r="B3" s="49" t="s">
        <v>172</v>
      </c>
      <c r="C3" s="50" t="s">
        <v>170</v>
      </c>
      <c r="D3" s="29">
        <v>1</v>
      </c>
      <c r="E3" s="29">
        <v>1</v>
      </c>
      <c r="F3" s="29">
        <v>0</v>
      </c>
      <c r="G3" s="29">
        <v>0</v>
      </c>
      <c r="H3" s="29">
        <v>1</v>
      </c>
      <c r="I3" s="29">
        <v>0</v>
      </c>
      <c r="J3" s="29">
        <v>0</v>
      </c>
      <c r="K3" s="29">
        <v>0</v>
      </c>
      <c r="L3" s="29">
        <v>1</v>
      </c>
      <c r="M3" s="29">
        <v>1</v>
      </c>
      <c r="N3" s="29">
        <v>1</v>
      </c>
      <c r="O3" s="29">
        <v>0</v>
      </c>
      <c r="P3" s="29">
        <v>0</v>
      </c>
      <c r="Q3" s="29">
        <v>1</v>
      </c>
      <c r="R3" s="29">
        <v>0</v>
      </c>
      <c r="S3" s="29">
        <v>0</v>
      </c>
      <c r="T3" s="29">
        <v>1</v>
      </c>
      <c r="U3" s="29">
        <v>1</v>
      </c>
      <c r="V3" s="29">
        <v>1</v>
      </c>
      <c r="W3" s="29">
        <v>0</v>
      </c>
      <c r="X3" s="29">
        <v>1</v>
      </c>
      <c r="Y3" s="29">
        <v>0</v>
      </c>
      <c r="Z3" s="29">
        <v>0</v>
      </c>
      <c r="AA3" s="29">
        <v>0</v>
      </c>
      <c r="AB3" s="29">
        <v>0</v>
      </c>
      <c r="AC3" s="29">
        <v>0</v>
      </c>
      <c r="AD3" s="29">
        <v>1</v>
      </c>
      <c r="AE3" s="29">
        <v>0</v>
      </c>
      <c r="AF3" s="29">
        <v>0</v>
      </c>
      <c r="AG3" s="29">
        <v>0</v>
      </c>
      <c r="AH3" s="29">
        <v>1</v>
      </c>
      <c r="AI3" s="29">
        <v>0</v>
      </c>
      <c r="AJ3" s="29">
        <v>1</v>
      </c>
      <c r="AK3" s="29">
        <v>0</v>
      </c>
      <c r="AL3" s="29">
        <v>1</v>
      </c>
      <c r="AM3" s="29">
        <v>1</v>
      </c>
      <c r="AN3" s="29">
        <v>0</v>
      </c>
      <c r="AO3" s="29">
        <v>0</v>
      </c>
      <c r="AP3" s="29">
        <v>1</v>
      </c>
      <c r="AQ3" s="29">
        <v>1</v>
      </c>
      <c r="AR3" s="29">
        <v>0</v>
      </c>
      <c r="AS3" s="29">
        <v>0</v>
      </c>
      <c r="AT3" s="29">
        <v>0</v>
      </c>
      <c r="AU3" s="29">
        <v>1</v>
      </c>
      <c r="AV3" s="29">
        <v>1</v>
      </c>
      <c r="AW3" s="29">
        <v>1</v>
      </c>
      <c r="AX3" s="29">
        <v>0</v>
      </c>
      <c r="AY3" s="29">
        <v>1</v>
      </c>
      <c r="AZ3" s="29">
        <v>0</v>
      </c>
      <c r="BA3" s="29">
        <v>0</v>
      </c>
      <c r="BB3" s="29">
        <v>0</v>
      </c>
      <c r="BC3" s="29">
        <v>0</v>
      </c>
      <c r="BD3" s="29">
        <v>1</v>
      </c>
      <c r="BE3" s="29">
        <v>1</v>
      </c>
      <c r="BF3" s="29">
        <v>1</v>
      </c>
      <c r="BG3" s="29">
        <v>1</v>
      </c>
      <c r="BH3" s="29">
        <v>0</v>
      </c>
      <c r="BI3" s="26">
        <f t="shared" si="1" ref="BI3:BI35">SUM(BZ3:CW3)</f>
        <v>17</v>
      </c>
      <c r="BJ3" s="26">
        <f t="shared" si="2" ref="BJ3:BJ35">E3+G3+J3+L3+N3+Q3+S3+V3+X3+Z3+AC3+AE3+AH3+AJ3+AL3+AO3+AQ3+AT3+AV3+AX3+BA3+BC3+BH3+BF3</f>
        <v>12</v>
      </c>
      <c r="BK3" s="26">
        <f t="shared" si="3" ref="BK3:BK35">SUM(BP3:BX3)</f>
        <v>4</v>
      </c>
      <c r="BL3" s="26">
        <f t="shared" si="0"/>
        <v>5</v>
      </c>
      <c r="BM3" s="26">
        <f t="shared" si="0"/>
        <v>3</v>
      </c>
      <c r="BP3">
        <f t="shared" si="4" ref="BP3:BP36">IF(I3=1,1,0)</f>
        <v>0</v>
      </c>
      <c r="BQ3">
        <f t="shared" si="5" ref="BQ3:BQ36">IF(AA3=1,1,0)</f>
        <v>0</v>
      </c>
      <c r="BR3">
        <f t="shared" si="6" ref="BR3:BR35">IF(AM3=1,1,0)</f>
        <v>1</v>
      </c>
      <c r="BS3">
        <f t="shared" si="7" ref="BS3:BS36">IF(O3=0,1,0)</f>
        <v>1</v>
      </c>
      <c r="BT3">
        <f t="shared" si="8" ref="BT3:BT36">IF(U3=0,1,0)</f>
        <v>0</v>
      </c>
      <c r="BU3">
        <f t="shared" si="9" ref="BU3:BU36">IF(AG3=0,1,0)</f>
        <v>1</v>
      </c>
      <c r="BV3">
        <f t="shared" si="10" ref="BV3:BV36">IF(AS3=0,1,0)</f>
        <v>1</v>
      </c>
      <c r="BW3">
        <f t="shared" si="11" ref="BW3:BW35">IF(AY3=0,1,0)</f>
        <v>0</v>
      </c>
      <c r="BX3">
        <f t="shared" si="12" ref="BX3:BX36">IF(BE3=0,1,0)</f>
        <v>0</v>
      </c>
      <c r="BZ3">
        <f t="shared" si="13" ref="BZ3:BZ36">IF(D3=1,1,0)</f>
        <v>1</v>
      </c>
      <c r="CA3">
        <f t="shared" si="14" ref="CA3:CA36">IF(F3=1,1,0)</f>
        <v>0</v>
      </c>
      <c r="CB3">
        <f t="shared" si="15" ref="CB3:CB36">IF(K3=1,1,0)</f>
        <v>0</v>
      </c>
      <c r="CC3">
        <f t="shared" si="16" ref="CC3:CC36">IF(M3=1,1,0)</f>
        <v>1</v>
      </c>
      <c r="CD3">
        <f t="shared" si="17" ref="CD3:CD36">IF(P3=1,1,0)</f>
        <v>0</v>
      </c>
      <c r="CE3">
        <f t="shared" si="18" ref="CE3:CE36">IF(T3=1,1,0)</f>
        <v>1</v>
      </c>
      <c r="CF3">
        <f t="shared" si="19" ref="CF3:CF36">IF(Y3=1,1,0)</f>
        <v>0</v>
      </c>
      <c r="CG3">
        <f t="shared" si="20" ref="CG3:CG36">IF(AB3=1,1,0)</f>
        <v>0</v>
      </c>
      <c r="CH3">
        <f t="shared" si="21" ref="CH3:CH36">IF(AD3=1,1,0)</f>
        <v>1</v>
      </c>
      <c r="CI3">
        <f t="shared" si="22" ref="CI3:CI36">IF(AN3=0,1,0)</f>
        <v>1</v>
      </c>
      <c r="CJ3">
        <f t="shared" si="23" ref="CJ3:CJ36">IF(AP3=1,1,0)</f>
        <v>1</v>
      </c>
      <c r="CK3">
        <f t="shared" si="24" ref="CK3:CK36">IF(AU3=1,1,0)</f>
        <v>1</v>
      </c>
      <c r="CL3">
        <f t="shared" si="25" ref="CL3:CL36">IF(AW3=1,1,0)</f>
        <v>1</v>
      </c>
      <c r="CM3">
        <f t="shared" si="26" ref="CM3:CM36">IF(AZ3=1,1,0)</f>
        <v>0</v>
      </c>
      <c r="CN3">
        <f t="shared" si="27" ref="CN3:CN36">IF(BD3=1,1,0)</f>
        <v>1</v>
      </c>
      <c r="CO3">
        <f t="shared" si="28" ref="CO3:CO36">IF(BG3=1,1,0)</f>
        <v>1</v>
      </c>
      <c r="CP3">
        <f t="shared" si="29" ref="CP3:CP36">IF(H3=0,1,0)</f>
        <v>0</v>
      </c>
      <c r="CQ3">
        <f t="shared" si="30" ref="CQ3:CQ36">IF(R3=0,1,0)</f>
        <v>1</v>
      </c>
      <c r="CR3">
        <f t="shared" si="31" ref="CR3:CR36">IF(W3=0,1,0)</f>
        <v>1</v>
      </c>
      <c r="CS3">
        <f t="shared" si="32" ref="CS3:CS36">IF(AF3=0,1,0)</f>
        <v>1</v>
      </c>
      <c r="CT3">
        <f t="shared" si="33" ref="CT3:CT36">IF(AI3=0,1,0)</f>
        <v>1</v>
      </c>
      <c r="CU3">
        <f t="shared" si="34" ref="CU3:CU36">IF(AK3=0,1,0)</f>
        <v>1</v>
      </c>
      <c r="CV3">
        <f t="shared" si="35" ref="CV3:CV36">IF(AR3=0,1,0)</f>
        <v>1</v>
      </c>
      <c r="CW3">
        <f t="shared" si="36" ref="CW3:CW36">IF(BB3=0,1,0)</f>
        <v>1</v>
      </c>
    </row>
    <row r="4" spans="1:101" ht="15">
      <c r="A4" s="26">
        <v>3</v>
      </c>
      <c r="B4" s="49" t="s">
        <v>173</v>
      </c>
      <c r="C4" s="50" t="s">
        <v>170</v>
      </c>
      <c r="D4" s="29">
        <v>0</v>
      </c>
      <c r="E4" s="29">
        <v>0</v>
      </c>
      <c r="F4" s="29">
        <v>0</v>
      </c>
      <c r="G4" s="29">
        <v>1</v>
      </c>
      <c r="H4" s="29">
        <v>1</v>
      </c>
      <c r="I4" s="29">
        <v>1</v>
      </c>
      <c r="J4" s="29">
        <v>0</v>
      </c>
      <c r="K4" s="29">
        <v>0</v>
      </c>
      <c r="L4" s="29">
        <v>0</v>
      </c>
      <c r="M4" s="29">
        <v>0</v>
      </c>
      <c r="N4" s="29">
        <v>1</v>
      </c>
      <c r="O4" s="29">
        <v>0</v>
      </c>
      <c r="P4" s="29">
        <v>0</v>
      </c>
      <c r="Q4" s="29">
        <v>1</v>
      </c>
      <c r="R4" s="29">
        <v>1</v>
      </c>
      <c r="S4" s="29">
        <v>0</v>
      </c>
      <c r="T4" s="29">
        <v>1</v>
      </c>
      <c r="U4" s="29">
        <v>1</v>
      </c>
      <c r="V4" s="29">
        <v>1</v>
      </c>
      <c r="W4" s="29">
        <v>1</v>
      </c>
      <c r="X4" s="29">
        <v>1</v>
      </c>
      <c r="Y4" s="29">
        <v>0</v>
      </c>
      <c r="Z4" s="29">
        <v>1</v>
      </c>
      <c r="AA4" s="29">
        <v>0</v>
      </c>
      <c r="AB4" s="29">
        <v>1</v>
      </c>
      <c r="AC4" s="29">
        <v>0</v>
      </c>
      <c r="AD4" s="29">
        <v>1</v>
      </c>
      <c r="AE4" s="29">
        <v>0</v>
      </c>
      <c r="AF4" s="29">
        <v>0</v>
      </c>
      <c r="AG4" s="29">
        <v>0</v>
      </c>
      <c r="AH4" s="29">
        <v>1</v>
      </c>
      <c r="AI4" s="29">
        <v>0</v>
      </c>
      <c r="AJ4" s="29">
        <v>1</v>
      </c>
      <c r="AK4" s="29">
        <v>1</v>
      </c>
      <c r="AL4" s="29">
        <v>1</v>
      </c>
      <c r="AM4" s="29">
        <v>1</v>
      </c>
      <c r="AN4" s="29">
        <v>0</v>
      </c>
      <c r="AO4" s="29">
        <v>0</v>
      </c>
      <c r="AP4" s="29">
        <v>1</v>
      </c>
      <c r="AQ4" s="29">
        <v>1</v>
      </c>
      <c r="AR4" s="29">
        <v>0</v>
      </c>
      <c r="AS4" s="29">
        <v>0</v>
      </c>
      <c r="AT4" s="29">
        <v>0</v>
      </c>
      <c r="AU4" s="29">
        <v>0</v>
      </c>
      <c r="AV4" s="29">
        <v>0</v>
      </c>
      <c r="AW4" s="29">
        <v>1</v>
      </c>
      <c r="AX4" s="29">
        <v>0</v>
      </c>
      <c r="AY4" s="29">
        <v>1</v>
      </c>
      <c r="AZ4" s="29">
        <v>1</v>
      </c>
      <c r="BA4" s="29">
        <v>1</v>
      </c>
      <c r="BB4" s="29">
        <v>1</v>
      </c>
      <c r="BC4" s="29">
        <v>0</v>
      </c>
      <c r="BD4" s="29">
        <v>1</v>
      </c>
      <c r="BE4" s="29">
        <v>0</v>
      </c>
      <c r="BF4" s="29">
        <v>1</v>
      </c>
      <c r="BG4" s="29">
        <v>1</v>
      </c>
      <c r="BH4" s="29">
        <v>0</v>
      </c>
      <c r="BI4" s="26">
        <f t="shared" si="1"/>
        <v>12</v>
      </c>
      <c r="BJ4" s="26">
        <f t="shared" si="2"/>
        <v>12</v>
      </c>
      <c r="BK4" s="26">
        <f t="shared" si="3"/>
        <v>6</v>
      </c>
      <c r="BL4" s="26">
        <f t="shared" si="0"/>
        <v>3</v>
      </c>
      <c r="BM4" s="26">
        <f t="shared" si="0"/>
        <v>3</v>
      </c>
      <c r="BP4">
        <f t="shared" si="4"/>
        <v>1</v>
      </c>
      <c r="BQ4">
        <f t="shared" si="5"/>
        <v>0</v>
      </c>
      <c r="BR4">
        <f t="shared" si="6"/>
        <v>1</v>
      </c>
      <c r="BS4">
        <f t="shared" si="7"/>
        <v>1</v>
      </c>
      <c r="BT4">
        <f t="shared" si="8"/>
        <v>0</v>
      </c>
      <c r="BU4">
        <f t="shared" si="9"/>
        <v>1</v>
      </c>
      <c r="BV4">
        <f t="shared" si="10"/>
        <v>1</v>
      </c>
      <c r="BW4">
        <f t="shared" si="11"/>
        <v>0</v>
      </c>
      <c r="BX4">
        <f t="shared" si="12"/>
        <v>1</v>
      </c>
      <c r="BZ4">
        <f t="shared" si="13"/>
        <v>0</v>
      </c>
      <c r="CA4">
        <f t="shared" si="14"/>
        <v>0</v>
      </c>
      <c r="CB4">
        <f t="shared" si="15"/>
        <v>0</v>
      </c>
      <c r="CC4">
        <f t="shared" si="16"/>
        <v>0</v>
      </c>
      <c r="CD4">
        <f t="shared" si="17"/>
        <v>0</v>
      </c>
      <c r="CE4">
        <f t="shared" si="18"/>
        <v>1</v>
      </c>
      <c r="CF4">
        <f t="shared" si="19"/>
        <v>0</v>
      </c>
      <c r="CG4">
        <f t="shared" si="20"/>
        <v>1</v>
      </c>
      <c r="CH4">
        <f t="shared" si="21"/>
        <v>1</v>
      </c>
      <c r="CI4">
        <f t="shared" si="22"/>
        <v>1</v>
      </c>
      <c r="CJ4">
        <f t="shared" si="23"/>
        <v>1</v>
      </c>
      <c r="CK4">
        <f t="shared" si="24"/>
        <v>0</v>
      </c>
      <c r="CL4">
        <f t="shared" si="25"/>
        <v>1</v>
      </c>
      <c r="CM4">
        <f t="shared" si="26"/>
        <v>1</v>
      </c>
      <c r="CN4">
        <f t="shared" si="27"/>
        <v>1</v>
      </c>
      <c r="CO4">
        <f t="shared" si="28"/>
        <v>1</v>
      </c>
      <c r="CP4">
        <f t="shared" si="29"/>
        <v>0</v>
      </c>
      <c r="CQ4">
        <f t="shared" si="30"/>
        <v>0</v>
      </c>
      <c r="CR4">
        <f t="shared" si="31"/>
        <v>0</v>
      </c>
      <c r="CS4">
        <f t="shared" si="32"/>
        <v>1</v>
      </c>
      <c r="CT4">
        <f t="shared" si="33"/>
        <v>1</v>
      </c>
      <c r="CU4">
        <f t="shared" si="34"/>
        <v>0</v>
      </c>
      <c r="CV4">
        <f t="shared" si="35"/>
        <v>1</v>
      </c>
      <c r="CW4">
        <f t="shared" si="36"/>
        <v>0</v>
      </c>
    </row>
    <row r="5" spans="1:101" ht="15">
      <c r="A5" s="26">
        <v>4</v>
      </c>
      <c r="B5" s="49" t="s">
        <v>174</v>
      </c>
      <c r="C5" s="50" t="s">
        <v>170</v>
      </c>
      <c r="D5" s="29">
        <v>1</v>
      </c>
      <c r="E5" s="29">
        <v>1</v>
      </c>
      <c r="F5" s="29">
        <v>1</v>
      </c>
      <c r="G5" s="29">
        <v>0</v>
      </c>
      <c r="H5" s="29">
        <v>1</v>
      </c>
      <c r="I5" s="29">
        <v>0</v>
      </c>
      <c r="J5" s="29">
        <v>1</v>
      </c>
      <c r="K5" s="29">
        <v>0</v>
      </c>
      <c r="L5" s="29">
        <v>0</v>
      </c>
      <c r="M5" s="29">
        <v>1</v>
      </c>
      <c r="N5" s="29">
        <v>1</v>
      </c>
      <c r="O5" s="29">
        <v>1</v>
      </c>
      <c r="P5" s="29">
        <v>1</v>
      </c>
      <c r="Q5" s="29">
        <v>0</v>
      </c>
      <c r="R5" s="29">
        <v>0</v>
      </c>
      <c r="S5" s="29">
        <v>1</v>
      </c>
      <c r="T5" s="29">
        <v>0</v>
      </c>
      <c r="U5" s="29">
        <v>1</v>
      </c>
      <c r="V5" s="29">
        <v>1</v>
      </c>
      <c r="W5" s="29">
        <v>0</v>
      </c>
      <c r="X5" s="29">
        <v>0</v>
      </c>
      <c r="Y5" s="29">
        <v>0</v>
      </c>
      <c r="Z5" s="29">
        <v>0</v>
      </c>
      <c r="AA5" s="29">
        <v>1</v>
      </c>
      <c r="AB5" s="29">
        <v>0</v>
      </c>
      <c r="AC5" s="29">
        <v>0</v>
      </c>
      <c r="AD5" s="29">
        <v>0</v>
      </c>
      <c r="AE5" s="29">
        <v>1</v>
      </c>
      <c r="AF5" s="29">
        <v>0</v>
      </c>
      <c r="AG5" s="29">
        <v>0</v>
      </c>
      <c r="AH5" s="29">
        <v>1</v>
      </c>
      <c r="AI5" s="29">
        <v>0</v>
      </c>
      <c r="AJ5" s="29">
        <v>1</v>
      </c>
      <c r="AK5" s="29">
        <v>1</v>
      </c>
      <c r="AL5" s="29">
        <v>1</v>
      </c>
      <c r="AM5" s="29">
        <v>0</v>
      </c>
      <c r="AN5" s="29">
        <v>1</v>
      </c>
      <c r="AO5" s="29">
        <v>0</v>
      </c>
      <c r="AP5" s="29">
        <v>1</v>
      </c>
      <c r="AQ5" s="29">
        <v>0</v>
      </c>
      <c r="AR5" s="29">
        <v>0</v>
      </c>
      <c r="AS5" s="29">
        <v>1</v>
      </c>
      <c r="AT5" s="29">
        <v>0</v>
      </c>
      <c r="AU5" s="29">
        <v>0</v>
      </c>
      <c r="AV5" s="29">
        <v>1</v>
      </c>
      <c r="AW5" s="29">
        <v>1</v>
      </c>
      <c r="AX5" s="29">
        <v>0</v>
      </c>
      <c r="AY5" s="29">
        <v>0</v>
      </c>
      <c r="AZ5" s="29">
        <v>1</v>
      </c>
      <c r="BA5" s="29">
        <v>1</v>
      </c>
      <c r="BB5" s="29">
        <v>0</v>
      </c>
      <c r="BC5" s="29">
        <v>1</v>
      </c>
      <c r="BD5" s="29">
        <v>0</v>
      </c>
      <c r="BE5" s="29">
        <v>0</v>
      </c>
      <c r="BF5" s="29">
        <v>1</v>
      </c>
      <c r="BG5" s="29">
        <v>1</v>
      </c>
      <c r="BH5" s="29">
        <v>0</v>
      </c>
      <c r="BI5" s="26">
        <f t="shared" si="1"/>
        <v>14</v>
      </c>
      <c r="BJ5" s="26">
        <f t="shared" si="2"/>
        <v>13</v>
      </c>
      <c r="BK5" s="26">
        <f t="shared" si="3"/>
        <v>4</v>
      </c>
      <c r="BL5" s="26">
        <f t="shared" si="0"/>
        <v>4</v>
      </c>
      <c r="BM5" s="26">
        <f t="shared" si="0"/>
        <v>4</v>
      </c>
      <c r="BP5">
        <f t="shared" si="4"/>
        <v>0</v>
      </c>
      <c r="BQ5">
        <f t="shared" si="5"/>
        <v>1</v>
      </c>
      <c r="BR5">
        <f t="shared" si="6"/>
        <v>0</v>
      </c>
      <c r="BS5">
        <f t="shared" si="7"/>
        <v>0</v>
      </c>
      <c r="BT5">
        <f t="shared" si="8"/>
        <v>0</v>
      </c>
      <c r="BU5">
        <f t="shared" si="9"/>
        <v>1</v>
      </c>
      <c r="BV5">
        <f t="shared" si="10"/>
        <v>0</v>
      </c>
      <c r="BW5">
        <f t="shared" si="11"/>
        <v>1</v>
      </c>
      <c r="BX5">
        <f t="shared" si="12"/>
        <v>1</v>
      </c>
      <c r="BZ5">
        <f t="shared" si="13"/>
        <v>1</v>
      </c>
      <c r="CA5">
        <f t="shared" si="14"/>
        <v>1</v>
      </c>
      <c r="CB5">
        <f t="shared" si="15"/>
        <v>0</v>
      </c>
      <c r="CC5">
        <f t="shared" si="16"/>
        <v>1</v>
      </c>
      <c r="CD5">
        <f t="shared" si="17"/>
        <v>1</v>
      </c>
      <c r="CE5">
        <f t="shared" si="18"/>
        <v>0</v>
      </c>
      <c r="CF5">
        <f t="shared" si="19"/>
        <v>0</v>
      </c>
      <c r="CG5">
        <f t="shared" si="20"/>
        <v>0</v>
      </c>
      <c r="CH5">
        <f t="shared" si="21"/>
        <v>0</v>
      </c>
      <c r="CI5">
        <f t="shared" si="22"/>
        <v>0</v>
      </c>
      <c r="CJ5">
        <f t="shared" si="23"/>
        <v>1</v>
      </c>
      <c r="CK5">
        <f t="shared" si="24"/>
        <v>0</v>
      </c>
      <c r="CL5">
        <f t="shared" si="25"/>
        <v>1</v>
      </c>
      <c r="CM5">
        <f t="shared" si="26"/>
        <v>1</v>
      </c>
      <c r="CN5">
        <f t="shared" si="27"/>
        <v>0</v>
      </c>
      <c r="CO5">
        <f t="shared" si="28"/>
        <v>1</v>
      </c>
      <c r="CP5">
        <f t="shared" si="29"/>
        <v>0</v>
      </c>
      <c r="CQ5">
        <f t="shared" si="30"/>
        <v>1</v>
      </c>
      <c r="CR5">
        <f t="shared" si="31"/>
        <v>1</v>
      </c>
      <c r="CS5">
        <f t="shared" si="32"/>
        <v>1</v>
      </c>
      <c r="CT5">
        <f t="shared" si="33"/>
        <v>1</v>
      </c>
      <c r="CU5">
        <f t="shared" si="34"/>
        <v>0</v>
      </c>
      <c r="CV5">
        <f t="shared" si="35"/>
        <v>1</v>
      </c>
      <c r="CW5">
        <f t="shared" si="36"/>
        <v>1</v>
      </c>
    </row>
    <row r="6" spans="1:101" ht="15">
      <c r="A6" s="26">
        <v>5</v>
      </c>
      <c r="B6" s="49" t="s">
        <v>175</v>
      </c>
      <c r="C6" s="50" t="s">
        <v>170</v>
      </c>
      <c r="D6" s="29">
        <v>1</v>
      </c>
      <c r="E6" s="29">
        <v>1</v>
      </c>
      <c r="F6" s="29">
        <v>0</v>
      </c>
      <c r="G6" s="29">
        <v>0</v>
      </c>
      <c r="H6" s="29">
        <v>1</v>
      </c>
      <c r="I6" s="29">
        <v>1</v>
      </c>
      <c r="J6" s="29">
        <v>1</v>
      </c>
      <c r="K6" s="29">
        <v>0</v>
      </c>
      <c r="L6" s="29">
        <v>0</v>
      </c>
      <c r="M6" s="29">
        <v>0</v>
      </c>
      <c r="N6" s="29">
        <v>0</v>
      </c>
      <c r="O6" s="29">
        <v>1</v>
      </c>
      <c r="P6" s="29">
        <v>1</v>
      </c>
      <c r="Q6" s="29">
        <v>0</v>
      </c>
      <c r="R6" s="29">
        <v>0</v>
      </c>
      <c r="S6" s="29">
        <v>1</v>
      </c>
      <c r="T6" s="29">
        <v>1</v>
      </c>
      <c r="U6" s="29">
        <v>1</v>
      </c>
      <c r="V6" s="29">
        <v>1</v>
      </c>
      <c r="W6" s="29">
        <v>1</v>
      </c>
      <c r="X6" s="29">
        <v>0</v>
      </c>
      <c r="Y6" s="29">
        <v>1</v>
      </c>
      <c r="Z6" s="29">
        <v>0</v>
      </c>
      <c r="AA6" s="29">
        <v>0</v>
      </c>
      <c r="AB6" s="29">
        <v>1</v>
      </c>
      <c r="AC6" s="29">
        <v>0</v>
      </c>
      <c r="AD6" s="29">
        <v>1</v>
      </c>
      <c r="AE6" s="29">
        <v>1</v>
      </c>
      <c r="AF6" s="29">
        <v>1</v>
      </c>
      <c r="AG6" s="29">
        <v>1</v>
      </c>
      <c r="AH6" s="29">
        <v>1</v>
      </c>
      <c r="AI6" s="29">
        <v>0</v>
      </c>
      <c r="AJ6" s="29">
        <v>1</v>
      </c>
      <c r="AK6" s="29">
        <v>1</v>
      </c>
      <c r="AL6" s="29">
        <v>1</v>
      </c>
      <c r="AM6" s="29">
        <v>0</v>
      </c>
      <c r="AN6" s="29">
        <v>1</v>
      </c>
      <c r="AO6" s="29">
        <v>1</v>
      </c>
      <c r="AP6" s="29">
        <v>1</v>
      </c>
      <c r="AQ6" s="29">
        <v>0</v>
      </c>
      <c r="AR6" s="29">
        <v>0</v>
      </c>
      <c r="AS6" s="29">
        <v>1</v>
      </c>
      <c r="AT6" s="29">
        <v>0</v>
      </c>
      <c r="AU6" s="29">
        <v>0</v>
      </c>
      <c r="AV6" s="29">
        <v>0</v>
      </c>
      <c r="AW6" s="29">
        <v>1</v>
      </c>
      <c r="AX6" s="29">
        <v>0</v>
      </c>
      <c r="AY6" s="29">
        <v>1</v>
      </c>
      <c r="AZ6" s="29">
        <v>1</v>
      </c>
      <c r="BA6" s="29">
        <v>0</v>
      </c>
      <c r="BB6" s="29">
        <v>1</v>
      </c>
      <c r="BC6" s="29">
        <v>0</v>
      </c>
      <c r="BD6" s="29">
        <v>1</v>
      </c>
      <c r="BE6" s="29">
        <v>1</v>
      </c>
      <c r="BF6" s="29">
        <v>1</v>
      </c>
      <c r="BG6" s="29">
        <v>1</v>
      </c>
      <c r="BH6" s="29">
        <v>0</v>
      </c>
      <c r="BI6" s="26">
        <f t="shared" si="1"/>
        <v>14</v>
      </c>
      <c r="BJ6" s="26">
        <f t="shared" si="2"/>
        <v>10</v>
      </c>
      <c r="BK6" s="26">
        <f t="shared" si="3"/>
        <v>1</v>
      </c>
      <c r="BL6" s="26">
        <f t="shared" si="0"/>
        <v>4</v>
      </c>
      <c r="BM6" s="26">
        <f t="shared" si="0"/>
        <v>3</v>
      </c>
      <c r="BP6">
        <f t="shared" si="4"/>
        <v>1</v>
      </c>
      <c r="BQ6">
        <f t="shared" si="5"/>
        <v>0</v>
      </c>
      <c r="BR6">
        <f t="shared" si="6"/>
        <v>0</v>
      </c>
      <c r="BS6">
        <f t="shared" si="7"/>
        <v>0</v>
      </c>
      <c r="BT6">
        <f t="shared" si="8"/>
        <v>0</v>
      </c>
      <c r="BU6">
        <f t="shared" si="9"/>
        <v>0</v>
      </c>
      <c r="BV6">
        <f t="shared" si="10"/>
        <v>0</v>
      </c>
      <c r="BW6">
        <f t="shared" si="11"/>
        <v>0</v>
      </c>
      <c r="BX6">
        <f t="shared" si="12"/>
        <v>0</v>
      </c>
      <c r="BZ6">
        <f t="shared" si="13"/>
        <v>1</v>
      </c>
      <c r="CA6">
        <f t="shared" si="14"/>
        <v>0</v>
      </c>
      <c r="CB6">
        <f t="shared" si="15"/>
        <v>0</v>
      </c>
      <c r="CC6">
        <f t="shared" si="16"/>
        <v>0</v>
      </c>
      <c r="CD6">
        <f t="shared" si="17"/>
        <v>1</v>
      </c>
      <c r="CE6">
        <f t="shared" si="18"/>
        <v>1</v>
      </c>
      <c r="CF6">
        <f t="shared" si="19"/>
        <v>1</v>
      </c>
      <c r="CG6">
        <f t="shared" si="20"/>
        <v>1</v>
      </c>
      <c r="CH6">
        <f t="shared" si="21"/>
        <v>1</v>
      </c>
      <c r="CI6">
        <f t="shared" si="22"/>
        <v>0</v>
      </c>
      <c r="CJ6">
        <f t="shared" si="23"/>
        <v>1</v>
      </c>
      <c r="CK6">
        <f t="shared" si="24"/>
        <v>0</v>
      </c>
      <c r="CL6">
        <f t="shared" si="25"/>
        <v>1</v>
      </c>
      <c r="CM6">
        <f t="shared" si="26"/>
        <v>1</v>
      </c>
      <c r="CN6">
        <f t="shared" si="27"/>
        <v>1</v>
      </c>
      <c r="CO6">
        <f t="shared" si="28"/>
        <v>1</v>
      </c>
      <c r="CP6">
        <f t="shared" si="29"/>
        <v>0</v>
      </c>
      <c r="CQ6">
        <f t="shared" si="30"/>
        <v>1</v>
      </c>
      <c r="CR6">
        <f t="shared" si="31"/>
        <v>0</v>
      </c>
      <c r="CS6">
        <f t="shared" si="32"/>
        <v>0</v>
      </c>
      <c r="CT6">
        <f t="shared" si="33"/>
        <v>1</v>
      </c>
      <c r="CU6">
        <f t="shared" si="34"/>
        <v>0</v>
      </c>
      <c r="CV6">
        <f t="shared" si="35"/>
        <v>1</v>
      </c>
      <c r="CW6">
        <f t="shared" si="36"/>
        <v>0</v>
      </c>
    </row>
    <row r="7" spans="1:101" ht="15">
      <c r="A7" s="26">
        <v>6</v>
      </c>
      <c r="B7" s="49" t="s">
        <v>176</v>
      </c>
      <c r="C7" s="50" t="s">
        <v>170</v>
      </c>
      <c r="D7" s="29">
        <v>1</v>
      </c>
      <c r="E7" s="29">
        <v>1</v>
      </c>
      <c r="F7" s="29">
        <v>0</v>
      </c>
      <c r="G7" s="29">
        <v>1</v>
      </c>
      <c r="H7" s="29">
        <v>1</v>
      </c>
      <c r="I7" s="29">
        <v>1</v>
      </c>
      <c r="J7" s="29">
        <v>1</v>
      </c>
      <c r="K7" s="29">
        <v>0</v>
      </c>
      <c r="L7" s="29">
        <v>1</v>
      </c>
      <c r="M7" s="29">
        <v>0</v>
      </c>
      <c r="N7" s="29">
        <v>1</v>
      </c>
      <c r="O7" s="29">
        <v>1</v>
      </c>
      <c r="P7" s="29">
        <v>0</v>
      </c>
      <c r="Q7" s="29">
        <v>1</v>
      </c>
      <c r="R7" s="29">
        <v>0</v>
      </c>
      <c r="S7" s="29">
        <v>1</v>
      </c>
      <c r="T7" s="29">
        <v>0</v>
      </c>
      <c r="U7" s="29">
        <v>1</v>
      </c>
      <c r="V7" s="29">
        <v>1</v>
      </c>
      <c r="W7" s="29">
        <v>1</v>
      </c>
      <c r="X7" s="29">
        <v>1</v>
      </c>
      <c r="Y7" s="29">
        <v>0</v>
      </c>
      <c r="Z7" s="29">
        <v>1</v>
      </c>
      <c r="AA7" s="29">
        <v>1</v>
      </c>
      <c r="AB7" s="29">
        <v>1</v>
      </c>
      <c r="AC7" s="29">
        <v>1</v>
      </c>
      <c r="AD7" s="29">
        <v>1</v>
      </c>
      <c r="AE7" s="29">
        <v>1</v>
      </c>
      <c r="AF7" s="29">
        <v>1</v>
      </c>
      <c r="AG7" s="29">
        <v>1</v>
      </c>
      <c r="AH7" s="29">
        <v>1</v>
      </c>
      <c r="AI7" s="29">
        <v>0</v>
      </c>
      <c r="AJ7" s="29">
        <v>1</v>
      </c>
      <c r="AK7" s="29">
        <v>1</v>
      </c>
      <c r="AL7" s="29">
        <v>1</v>
      </c>
      <c r="AM7" s="29">
        <v>1</v>
      </c>
      <c r="AN7" s="29">
        <v>0</v>
      </c>
      <c r="AO7" s="29">
        <v>0</v>
      </c>
      <c r="AP7" s="29">
        <v>0</v>
      </c>
      <c r="AQ7" s="29">
        <v>1</v>
      </c>
      <c r="AR7" s="29">
        <v>1</v>
      </c>
      <c r="AS7" s="29">
        <v>0</v>
      </c>
      <c r="AT7" s="29">
        <v>0</v>
      </c>
      <c r="AU7" s="29">
        <v>0</v>
      </c>
      <c r="AV7" s="29">
        <v>0</v>
      </c>
      <c r="AW7" s="29">
        <v>1</v>
      </c>
      <c r="AX7" s="29">
        <v>0</v>
      </c>
      <c r="AY7" s="29">
        <v>1</v>
      </c>
      <c r="AZ7" s="29">
        <v>0</v>
      </c>
      <c r="BA7" s="29">
        <v>1</v>
      </c>
      <c r="BB7" s="29">
        <v>0</v>
      </c>
      <c r="BC7" s="29">
        <v>0</v>
      </c>
      <c r="BD7" s="29">
        <v>0</v>
      </c>
      <c r="BE7" s="29">
        <v>0</v>
      </c>
      <c r="BF7" s="29">
        <v>1</v>
      </c>
      <c r="BG7" s="29">
        <v>1</v>
      </c>
      <c r="BH7" s="29">
        <v>0</v>
      </c>
      <c r="BI7" s="26">
        <f t="shared" si="1"/>
        <v>9</v>
      </c>
      <c r="BJ7" s="26">
        <f t="shared" si="2"/>
        <v>18</v>
      </c>
      <c r="BK7" s="26">
        <f t="shared" si="3"/>
        <v>5</v>
      </c>
      <c r="BL7" s="26">
        <f t="shared" si="0"/>
        <v>3</v>
      </c>
      <c r="BM7" s="26">
        <f t="shared" si="0"/>
        <v>5</v>
      </c>
      <c r="BP7">
        <f t="shared" si="4"/>
        <v>1</v>
      </c>
      <c r="BQ7">
        <f t="shared" si="5"/>
        <v>1</v>
      </c>
      <c r="BR7">
        <f t="shared" si="6"/>
        <v>1</v>
      </c>
      <c r="BS7">
        <f t="shared" si="7"/>
        <v>0</v>
      </c>
      <c r="BT7">
        <f t="shared" si="8"/>
        <v>0</v>
      </c>
      <c r="BU7">
        <f t="shared" si="9"/>
        <v>0</v>
      </c>
      <c r="BV7">
        <f t="shared" si="10"/>
        <v>1</v>
      </c>
      <c r="BW7">
        <f t="shared" si="11"/>
        <v>0</v>
      </c>
      <c r="BX7">
        <f t="shared" si="12"/>
        <v>1</v>
      </c>
      <c r="BZ7">
        <f t="shared" si="13"/>
        <v>1</v>
      </c>
      <c r="CA7">
        <f t="shared" si="14"/>
        <v>0</v>
      </c>
      <c r="CB7">
        <f t="shared" si="15"/>
        <v>0</v>
      </c>
      <c r="CC7">
        <f t="shared" si="16"/>
        <v>0</v>
      </c>
      <c r="CD7">
        <f t="shared" si="17"/>
        <v>0</v>
      </c>
      <c r="CE7">
        <f t="shared" si="18"/>
        <v>0</v>
      </c>
      <c r="CF7">
        <f t="shared" si="19"/>
        <v>0</v>
      </c>
      <c r="CG7">
        <f t="shared" si="20"/>
        <v>1</v>
      </c>
      <c r="CH7">
        <f t="shared" si="21"/>
        <v>1</v>
      </c>
      <c r="CI7">
        <f t="shared" si="22"/>
        <v>1</v>
      </c>
      <c r="CJ7">
        <f t="shared" si="23"/>
        <v>0</v>
      </c>
      <c r="CK7">
        <f t="shared" si="24"/>
        <v>0</v>
      </c>
      <c r="CL7">
        <f t="shared" si="25"/>
        <v>1</v>
      </c>
      <c r="CM7">
        <f t="shared" si="26"/>
        <v>0</v>
      </c>
      <c r="CN7">
        <f t="shared" si="27"/>
        <v>0</v>
      </c>
      <c r="CO7">
        <f t="shared" si="28"/>
        <v>1</v>
      </c>
      <c r="CP7">
        <f t="shared" si="29"/>
        <v>0</v>
      </c>
      <c r="CQ7">
        <f t="shared" si="30"/>
        <v>1</v>
      </c>
      <c r="CR7">
        <f t="shared" si="31"/>
        <v>0</v>
      </c>
      <c r="CS7">
        <f t="shared" si="32"/>
        <v>0</v>
      </c>
      <c r="CT7">
        <f t="shared" si="33"/>
        <v>1</v>
      </c>
      <c r="CU7">
        <f t="shared" si="34"/>
        <v>0</v>
      </c>
      <c r="CV7">
        <f t="shared" si="35"/>
        <v>0</v>
      </c>
      <c r="CW7">
        <f t="shared" si="36"/>
        <v>1</v>
      </c>
    </row>
    <row r="8" spans="1:101" ht="15">
      <c r="A8" s="26">
        <v>7</v>
      </c>
      <c r="B8" s="49" t="s">
        <v>177</v>
      </c>
      <c r="C8" s="50" t="s">
        <v>170</v>
      </c>
      <c r="D8" s="29">
        <v>1</v>
      </c>
      <c r="E8" s="29">
        <v>0</v>
      </c>
      <c r="F8" s="29">
        <v>1</v>
      </c>
      <c r="G8" s="29">
        <v>0</v>
      </c>
      <c r="H8" s="29">
        <v>0</v>
      </c>
      <c r="I8" s="29">
        <v>1</v>
      </c>
      <c r="J8" s="29">
        <v>0</v>
      </c>
      <c r="K8" s="29">
        <v>0</v>
      </c>
      <c r="L8" s="29">
        <v>0</v>
      </c>
      <c r="M8" s="29">
        <v>0</v>
      </c>
      <c r="N8" s="29">
        <v>1</v>
      </c>
      <c r="O8" s="29">
        <v>0</v>
      </c>
      <c r="P8" s="29">
        <v>0</v>
      </c>
      <c r="Q8" s="29">
        <v>1</v>
      </c>
      <c r="R8" s="29">
        <v>0</v>
      </c>
      <c r="S8" s="29">
        <v>1</v>
      </c>
      <c r="T8" s="29">
        <v>1</v>
      </c>
      <c r="U8" s="29">
        <v>1</v>
      </c>
      <c r="V8" s="29">
        <v>1</v>
      </c>
      <c r="W8" s="29">
        <v>1</v>
      </c>
      <c r="X8" s="29">
        <v>1</v>
      </c>
      <c r="Y8" s="29">
        <v>0</v>
      </c>
      <c r="Z8" s="29">
        <v>1</v>
      </c>
      <c r="AA8" s="29">
        <v>0</v>
      </c>
      <c r="AB8" s="29">
        <v>0</v>
      </c>
      <c r="AC8" s="29">
        <v>0</v>
      </c>
      <c r="AD8" s="29">
        <v>1</v>
      </c>
      <c r="AE8" s="29">
        <v>1</v>
      </c>
      <c r="AF8" s="29">
        <v>1</v>
      </c>
      <c r="AG8" s="29">
        <v>0</v>
      </c>
      <c r="AH8" s="29">
        <v>1</v>
      </c>
      <c r="AI8" s="29">
        <v>0</v>
      </c>
      <c r="AJ8" s="29">
        <v>1</v>
      </c>
      <c r="AK8" s="29">
        <v>1</v>
      </c>
      <c r="AL8" s="29">
        <v>1</v>
      </c>
      <c r="AM8" s="29">
        <v>1</v>
      </c>
      <c r="AN8" s="29">
        <v>0</v>
      </c>
      <c r="AO8" s="29">
        <v>0</v>
      </c>
      <c r="AP8" s="29">
        <v>1</v>
      </c>
      <c r="AQ8" s="29">
        <v>1</v>
      </c>
      <c r="AR8" s="29">
        <v>0</v>
      </c>
      <c r="AS8" s="29">
        <v>1</v>
      </c>
      <c r="AT8" s="29">
        <v>0</v>
      </c>
      <c r="AU8" s="29">
        <v>0</v>
      </c>
      <c r="AV8" s="29">
        <v>1</v>
      </c>
      <c r="AW8" s="29">
        <v>1</v>
      </c>
      <c r="AX8" s="29">
        <v>0</v>
      </c>
      <c r="AY8" s="29">
        <v>0</v>
      </c>
      <c r="AZ8" s="29">
        <v>0</v>
      </c>
      <c r="BA8" s="29">
        <v>1</v>
      </c>
      <c r="BB8" s="29">
        <v>0</v>
      </c>
      <c r="BC8" s="29">
        <v>0</v>
      </c>
      <c r="BD8" s="29">
        <v>0</v>
      </c>
      <c r="BE8" s="29">
        <v>0</v>
      </c>
      <c r="BF8" s="29">
        <v>1</v>
      </c>
      <c r="BG8" s="29">
        <v>0</v>
      </c>
      <c r="BH8" s="29">
        <v>0</v>
      </c>
      <c r="BI8" s="26">
        <f t="shared" si="1"/>
        <v>12</v>
      </c>
      <c r="BJ8" s="26">
        <f t="shared" si="2"/>
        <v>14</v>
      </c>
      <c r="BK8" s="26">
        <f t="shared" si="3"/>
        <v>6</v>
      </c>
      <c r="BL8" s="26">
        <f t="shared" si="0"/>
        <v>3</v>
      </c>
      <c r="BM8" s="26">
        <f t="shared" si="0"/>
        <v>4</v>
      </c>
      <c r="BP8">
        <f t="shared" si="4"/>
        <v>1</v>
      </c>
      <c r="BQ8">
        <f t="shared" si="5"/>
        <v>0</v>
      </c>
      <c r="BR8">
        <f t="shared" si="6"/>
        <v>1</v>
      </c>
      <c r="BS8">
        <f t="shared" si="7"/>
        <v>1</v>
      </c>
      <c r="BT8">
        <f t="shared" si="8"/>
        <v>0</v>
      </c>
      <c r="BU8">
        <f t="shared" si="9"/>
        <v>1</v>
      </c>
      <c r="BV8">
        <f t="shared" si="10"/>
        <v>0</v>
      </c>
      <c r="BW8">
        <f t="shared" si="11"/>
        <v>1</v>
      </c>
      <c r="BX8">
        <f t="shared" si="12"/>
        <v>1</v>
      </c>
      <c r="BZ8">
        <f t="shared" si="13"/>
        <v>1</v>
      </c>
      <c r="CA8">
        <f t="shared" si="14"/>
        <v>1</v>
      </c>
      <c r="CB8">
        <f t="shared" si="15"/>
        <v>0</v>
      </c>
      <c r="CC8">
        <f t="shared" si="16"/>
        <v>0</v>
      </c>
      <c r="CD8">
        <f t="shared" si="17"/>
        <v>0</v>
      </c>
      <c r="CE8">
        <f t="shared" si="18"/>
        <v>1</v>
      </c>
      <c r="CF8">
        <f t="shared" si="19"/>
        <v>0</v>
      </c>
      <c r="CG8">
        <f t="shared" si="20"/>
        <v>0</v>
      </c>
      <c r="CH8">
        <f t="shared" si="21"/>
        <v>1</v>
      </c>
      <c r="CI8">
        <f t="shared" si="22"/>
        <v>1</v>
      </c>
      <c r="CJ8">
        <f t="shared" si="23"/>
        <v>1</v>
      </c>
      <c r="CK8">
        <f t="shared" si="24"/>
        <v>0</v>
      </c>
      <c r="CL8">
        <f t="shared" si="25"/>
        <v>1</v>
      </c>
      <c r="CM8">
        <f t="shared" si="26"/>
        <v>0</v>
      </c>
      <c r="CN8">
        <f t="shared" si="27"/>
        <v>0</v>
      </c>
      <c r="CO8">
        <f t="shared" si="28"/>
        <v>0</v>
      </c>
      <c r="CP8">
        <f t="shared" si="29"/>
        <v>1</v>
      </c>
      <c r="CQ8">
        <f t="shared" si="30"/>
        <v>1</v>
      </c>
      <c r="CR8">
        <f t="shared" si="31"/>
        <v>0</v>
      </c>
      <c r="CS8">
        <f t="shared" si="32"/>
        <v>0</v>
      </c>
      <c r="CT8">
        <f t="shared" si="33"/>
        <v>1</v>
      </c>
      <c r="CU8">
        <f t="shared" si="34"/>
        <v>0</v>
      </c>
      <c r="CV8">
        <f t="shared" si="35"/>
        <v>1</v>
      </c>
      <c r="CW8">
        <f t="shared" si="36"/>
        <v>1</v>
      </c>
    </row>
    <row r="9" spans="1:101" ht="15">
      <c r="A9" s="26">
        <v>8</v>
      </c>
      <c r="B9" s="49" t="s">
        <v>178</v>
      </c>
      <c r="C9" s="50" t="s">
        <v>170</v>
      </c>
      <c r="D9" s="29">
        <v>1</v>
      </c>
      <c r="E9" s="29">
        <v>1</v>
      </c>
      <c r="F9" s="29">
        <v>0</v>
      </c>
      <c r="G9" s="29">
        <v>0</v>
      </c>
      <c r="H9" s="29">
        <v>1</v>
      </c>
      <c r="I9" s="29">
        <v>1</v>
      </c>
      <c r="J9" s="29">
        <v>1</v>
      </c>
      <c r="K9" s="29">
        <v>0</v>
      </c>
      <c r="L9" s="29">
        <v>1</v>
      </c>
      <c r="M9" s="29">
        <v>0</v>
      </c>
      <c r="N9" s="29">
        <v>1</v>
      </c>
      <c r="O9" s="29">
        <v>1</v>
      </c>
      <c r="P9" s="29">
        <v>1</v>
      </c>
      <c r="Q9" s="29">
        <v>1</v>
      </c>
      <c r="R9" s="29">
        <v>0</v>
      </c>
      <c r="S9" s="29">
        <v>1</v>
      </c>
      <c r="T9" s="29">
        <v>0</v>
      </c>
      <c r="U9" s="29">
        <v>1</v>
      </c>
      <c r="V9" s="29">
        <v>1</v>
      </c>
      <c r="W9" s="29">
        <v>1</v>
      </c>
      <c r="X9" s="29">
        <v>1</v>
      </c>
      <c r="Y9" s="29">
        <v>1</v>
      </c>
      <c r="Z9" s="29">
        <v>1</v>
      </c>
      <c r="AA9" s="29">
        <v>0</v>
      </c>
      <c r="AB9" s="29">
        <v>1</v>
      </c>
      <c r="AC9" s="29">
        <v>1</v>
      </c>
      <c r="AD9" s="29">
        <v>0</v>
      </c>
      <c r="AE9" s="29">
        <v>1</v>
      </c>
      <c r="AF9" s="29">
        <v>1</v>
      </c>
      <c r="AG9" s="29">
        <v>1</v>
      </c>
      <c r="AH9" s="29">
        <v>1</v>
      </c>
      <c r="AI9" s="29">
        <v>0</v>
      </c>
      <c r="AJ9" s="29">
        <v>1</v>
      </c>
      <c r="AK9" s="29">
        <v>1</v>
      </c>
      <c r="AL9" s="29">
        <v>1</v>
      </c>
      <c r="AM9" s="29">
        <v>0</v>
      </c>
      <c r="AN9" s="29">
        <v>1</v>
      </c>
      <c r="AO9" s="29">
        <v>1</v>
      </c>
      <c r="AP9" s="29">
        <v>0</v>
      </c>
      <c r="AQ9" s="29">
        <v>1</v>
      </c>
      <c r="AR9" s="29">
        <v>0</v>
      </c>
      <c r="AS9" s="29">
        <v>1</v>
      </c>
      <c r="AT9" s="29">
        <v>0</v>
      </c>
      <c r="AU9" s="29">
        <v>0</v>
      </c>
      <c r="AV9" s="29">
        <v>0</v>
      </c>
      <c r="AW9" s="29">
        <v>1</v>
      </c>
      <c r="AX9" s="29">
        <v>1</v>
      </c>
      <c r="AY9" s="29">
        <v>1</v>
      </c>
      <c r="AZ9" s="29">
        <v>0</v>
      </c>
      <c r="BA9" s="29">
        <v>1</v>
      </c>
      <c r="BB9" s="29">
        <v>1</v>
      </c>
      <c r="BC9" s="29">
        <v>1</v>
      </c>
      <c r="BD9" s="29">
        <v>1</v>
      </c>
      <c r="BE9" s="29">
        <v>1</v>
      </c>
      <c r="BF9" s="29">
        <v>0</v>
      </c>
      <c r="BG9" s="29">
        <v>1</v>
      </c>
      <c r="BH9" s="29">
        <v>0</v>
      </c>
      <c r="BI9" s="26">
        <f t="shared" si="1"/>
        <v>10</v>
      </c>
      <c r="BJ9" s="26">
        <f t="shared" si="2"/>
        <v>19</v>
      </c>
      <c r="BK9" s="26">
        <f t="shared" si="3"/>
        <v>1</v>
      </c>
      <c r="BL9" s="26">
        <f t="shared" si="0"/>
        <v>3</v>
      </c>
      <c r="BM9" s="26">
        <f t="shared" si="0"/>
        <v>5</v>
      </c>
      <c r="BP9">
        <f t="shared" si="4"/>
        <v>1</v>
      </c>
      <c r="BQ9">
        <f t="shared" si="5"/>
        <v>0</v>
      </c>
      <c r="BR9">
        <f t="shared" si="6"/>
        <v>0</v>
      </c>
      <c r="BS9">
        <f t="shared" si="7"/>
        <v>0</v>
      </c>
      <c r="BT9">
        <f t="shared" si="8"/>
        <v>0</v>
      </c>
      <c r="BU9">
        <f t="shared" si="9"/>
        <v>0</v>
      </c>
      <c r="BV9">
        <f t="shared" si="10"/>
        <v>0</v>
      </c>
      <c r="BW9">
        <f t="shared" si="11"/>
        <v>0</v>
      </c>
      <c r="BX9">
        <f t="shared" si="12"/>
        <v>0</v>
      </c>
      <c r="BZ9">
        <f t="shared" si="13"/>
        <v>1</v>
      </c>
      <c r="CA9">
        <f t="shared" si="14"/>
        <v>0</v>
      </c>
      <c r="CB9">
        <f t="shared" si="15"/>
        <v>0</v>
      </c>
      <c r="CC9">
        <f t="shared" si="16"/>
        <v>0</v>
      </c>
      <c r="CD9">
        <f t="shared" si="17"/>
        <v>1</v>
      </c>
      <c r="CE9">
        <f t="shared" si="18"/>
        <v>0</v>
      </c>
      <c r="CF9">
        <f t="shared" si="19"/>
        <v>1</v>
      </c>
      <c r="CG9">
        <f t="shared" si="20"/>
        <v>1</v>
      </c>
      <c r="CH9">
        <f t="shared" si="21"/>
        <v>0</v>
      </c>
      <c r="CI9">
        <f t="shared" si="22"/>
        <v>0</v>
      </c>
      <c r="CJ9">
        <f t="shared" si="23"/>
        <v>0</v>
      </c>
      <c r="CK9">
        <f t="shared" si="24"/>
        <v>0</v>
      </c>
      <c r="CL9">
        <f t="shared" si="25"/>
        <v>1</v>
      </c>
      <c r="CM9">
        <f t="shared" si="26"/>
        <v>0</v>
      </c>
      <c r="CN9">
        <f t="shared" si="27"/>
        <v>1</v>
      </c>
      <c r="CO9">
        <f t="shared" si="28"/>
        <v>1</v>
      </c>
      <c r="CP9">
        <f t="shared" si="29"/>
        <v>0</v>
      </c>
      <c r="CQ9">
        <f t="shared" si="30"/>
        <v>1</v>
      </c>
      <c r="CR9">
        <f t="shared" si="31"/>
        <v>0</v>
      </c>
      <c r="CS9">
        <f t="shared" si="32"/>
        <v>0</v>
      </c>
      <c r="CT9">
        <f t="shared" si="33"/>
        <v>1</v>
      </c>
      <c r="CU9">
        <f t="shared" si="34"/>
        <v>0</v>
      </c>
      <c r="CV9">
        <f t="shared" si="35"/>
        <v>1</v>
      </c>
      <c r="CW9">
        <f t="shared" si="36"/>
        <v>0</v>
      </c>
    </row>
    <row r="10" spans="1:101" ht="15">
      <c r="A10" s="26">
        <v>9</v>
      </c>
      <c r="B10" s="49" t="s">
        <v>179</v>
      </c>
      <c r="C10" s="50" t="s">
        <v>170</v>
      </c>
      <c r="D10" s="29">
        <v>1</v>
      </c>
      <c r="E10" s="29">
        <v>1</v>
      </c>
      <c r="F10" s="29">
        <v>1</v>
      </c>
      <c r="G10" s="29">
        <v>1</v>
      </c>
      <c r="H10" s="29">
        <v>0</v>
      </c>
      <c r="I10" s="29">
        <v>1</v>
      </c>
      <c r="J10" s="29">
        <v>1</v>
      </c>
      <c r="K10" s="29">
        <v>1</v>
      </c>
      <c r="L10" s="29">
        <v>1</v>
      </c>
      <c r="M10" s="29">
        <v>0</v>
      </c>
      <c r="N10" s="29">
        <v>0</v>
      </c>
      <c r="O10" s="29">
        <v>0</v>
      </c>
      <c r="P10" s="29">
        <v>1</v>
      </c>
      <c r="Q10" s="29">
        <v>0</v>
      </c>
      <c r="R10" s="29">
        <v>0</v>
      </c>
      <c r="S10" s="29">
        <v>1</v>
      </c>
      <c r="T10" s="29">
        <v>1</v>
      </c>
      <c r="U10" s="29">
        <v>1</v>
      </c>
      <c r="V10" s="29">
        <v>1</v>
      </c>
      <c r="W10" s="29">
        <v>1</v>
      </c>
      <c r="X10" s="29">
        <v>1</v>
      </c>
      <c r="Y10" s="29">
        <v>0</v>
      </c>
      <c r="Z10" s="29">
        <v>1</v>
      </c>
      <c r="AA10" s="29">
        <v>0</v>
      </c>
      <c r="AB10" s="29">
        <v>1</v>
      </c>
      <c r="AC10" s="29">
        <v>0</v>
      </c>
      <c r="AD10" s="29">
        <v>1</v>
      </c>
      <c r="AE10" s="29">
        <v>1</v>
      </c>
      <c r="AF10" s="29">
        <v>0</v>
      </c>
      <c r="AG10" s="29">
        <v>1</v>
      </c>
      <c r="AH10" s="29">
        <v>1</v>
      </c>
      <c r="AI10" s="29">
        <v>0</v>
      </c>
      <c r="AJ10" s="29">
        <v>0</v>
      </c>
      <c r="AK10" s="29">
        <v>0</v>
      </c>
      <c r="AL10" s="29">
        <v>0</v>
      </c>
      <c r="AM10" s="29">
        <v>1</v>
      </c>
      <c r="AN10" s="29">
        <v>0</v>
      </c>
      <c r="AO10" s="29">
        <v>0</v>
      </c>
      <c r="AP10" s="29">
        <v>1</v>
      </c>
      <c r="AQ10" s="29">
        <v>1</v>
      </c>
      <c r="AR10" s="29">
        <v>1</v>
      </c>
      <c r="AS10" s="29">
        <v>1</v>
      </c>
      <c r="AT10" s="29">
        <v>0</v>
      </c>
      <c r="AU10" s="29">
        <v>1</v>
      </c>
      <c r="AV10" s="29">
        <v>1</v>
      </c>
      <c r="AW10" s="29">
        <v>1</v>
      </c>
      <c r="AX10" s="29">
        <v>0</v>
      </c>
      <c r="AY10" s="29">
        <v>0</v>
      </c>
      <c r="AZ10" s="29">
        <v>0</v>
      </c>
      <c r="BA10" s="29">
        <v>1</v>
      </c>
      <c r="BB10" s="29">
        <v>0</v>
      </c>
      <c r="BC10" s="29">
        <v>1</v>
      </c>
      <c r="BD10" s="29">
        <v>1</v>
      </c>
      <c r="BE10" s="29">
        <v>1</v>
      </c>
      <c r="BF10" s="29">
        <v>0</v>
      </c>
      <c r="BG10" s="29">
        <v>1</v>
      </c>
      <c r="BH10" s="29">
        <v>0</v>
      </c>
      <c r="BI10" s="26">
        <f t="shared" si="1"/>
        <v>19</v>
      </c>
      <c r="BJ10" s="26">
        <f t="shared" si="2"/>
        <v>14</v>
      </c>
      <c r="BK10" s="26">
        <f t="shared" si="3"/>
        <v>4</v>
      </c>
      <c r="BL10" s="26">
        <f t="shared" si="0"/>
        <v>5</v>
      </c>
      <c r="BM10" s="26">
        <f t="shared" si="0"/>
        <v>4</v>
      </c>
      <c r="BP10">
        <f t="shared" si="4"/>
        <v>1</v>
      </c>
      <c r="BQ10">
        <f t="shared" si="5"/>
        <v>0</v>
      </c>
      <c r="BR10">
        <f t="shared" si="6"/>
        <v>1</v>
      </c>
      <c r="BS10">
        <f t="shared" si="7"/>
        <v>1</v>
      </c>
      <c r="BT10">
        <f t="shared" si="8"/>
        <v>0</v>
      </c>
      <c r="BU10">
        <f t="shared" si="9"/>
        <v>0</v>
      </c>
      <c r="BV10">
        <f t="shared" si="10"/>
        <v>0</v>
      </c>
      <c r="BW10">
        <f t="shared" si="11"/>
        <v>1</v>
      </c>
      <c r="BX10">
        <f t="shared" si="12"/>
        <v>0</v>
      </c>
      <c r="BZ10">
        <f t="shared" si="13"/>
        <v>1</v>
      </c>
      <c r="CA10">
        <f t="shared" si="14"/>
        <v>1</v>
      </c>
      <c r="CB10">
        <f t="shared" si="15"/>
        <v>1</v>
      </c>
      <c r="CC10">
        <f t="shared" si="16"/>
        <v>0</v>
      </c>
      <c r="CD10">
        <f t="shared" si="17"/>
        <v>1</v>
      </c>
      <c r="CE10">
        <f t="shared" si="18"/>
        <v>1</v>
      </c>
      <c r="CF10">
        <f t="shared" si="19"/>
        <v>0</v>
      </c>
      <c r="CG10">
        <f t="shared" si="20"/>
        <v>1</v>
      </c>
      <c r="CH10">
        <f t="shared" si="21"/>
        <v>1</v>
      </c>
      <c r="CI10">
        <f t="shared" si="22"/>
        <v>1</v>
      </c>
      <c r="CJ10">
        <f t="shared" si="23"/>
        <v>1</v>
      </c>
      <c r="CK10">
        <f t="shared" si="24"/>
        <v>1</v>
      </c>
      <c r="CL10">
        <f t="shared" si="25"/>
        <v>1</v>
      </c>
      <c r="CM10">
        <f t="shared" si="26"/>
        <v>0</v>
      </c>
      <c r="CN10">
        <f t="shared" si="27"/>
        <v>1</v>
      </c>
      <c r="CO10">
        <f t="shared" si="28"/>
        <v>1</v>
      </c>
      <c r="CP10">
        <f t="shared" si="29"/>
        <v>1</v>
      </c>
      <c r="CQ10">
        <f t="shared" si="30"/>
        <v>1</v>
      </c>
      <c r="CR10">
        <f t="shared" si="31"/>
        <v>0</v>
      </c>
      <c r="CS10">
        <f t="shared" si="32"/>
        <v>1</v>
      </c>
      <c r="CT10">
        <f t="shared" si="33"/>
        <v>1</v>
      </c>
      <c r="CU10">
        <f t="shared" si="34"/>
        <v>1</v>
      </c>
      <c r="CV10">
        <f t="shared" si="35"/>
        <v>0</v>
      </c>
      <c r="CW10">
        <f t="shared" si="36"/>
        <v>1</v>
      </c>
    </row>
    <row r="11" spans="1:101" ht="15">
      <c r="A11" s="26">
        <v>10</v>
      </c>
      <c r="B11" s="49" t="s">
        <v>180</v>
      </c>
      <c r="C11" s="50" t="s">
        <v>170</v>
      </c>
      <c r="D11" s="29">
        <v>0</v>
      </c>
      <c r="E11" s="29">
        <v>1</v>
      </c>
      <c r="F11" s="29">
        <v>1</v>
      </c>
      <c r="G11" s="29">
        <v>0</v>
      </c>
      <c r="H11" s="29">
        <v>0</v>
      </c>
      <c r="I11" s="29">
        <v>1</v>
      </c>
      <c r="J11" s="29">
        <v>0</v>
      </c>
      <c r="K11" s="29">
        <v>1</v>
      </c>
      <c r="L11" s="29">
        <v>0</v>
      </c>
      <c r="M11" s="29">
        <v>0</v>
      </c>
      <c r="N11" s="29">
        <v>0</v>
      </c>
      <c r="O11" s="29">
        <v>1</v>
      </c>
      <c r="P11" s="29">
        <v>0</v>
      </c>
      <c r="Q11" s="29">
        <v>1</v>
      </c>
      <c r="R11" s="29">
        <v>0</v>
      </c>
      <c r="S11" s="29">
        <v>1</v>
      </c>
      <c r="T11" s="29">
        <v>1</v>
      </c>
      <c r="U11" s="29">
        <v>1</v>
      </c>
      <c r="V11" s="29">
        <v>1</v>
      </c>
      <c r="W11" s="29">
        <v>0</v>
      </c>
      <c r="X11" s="29">
        <v>1</v>
      </c>
      <c r="Y11" s="29">
        <v>1</v>
      </c>
      <c r="Z11" s="29">
        <v>0</v>
      </c>
      <c r="AA11" s="29">
        <v>0</v>
      </c>
      <c r="AB11" s="29">
        <v>0</v>
      </c>
      <c r="AC11" s="29">
        <v>0</v>
      </c>
      <c r="AD11" s="29">
        <v>1</v>
      </c>
      <c r="AE11" s="29">
        <v>1</v>
      </c>
      <c r="AF11" s="29">
        <v>1</v>
      </c>
      <c r="AG11" s="29">
        <v>1</v>
      </c>
      <c r="AH11" s="29">
        <v>1</v>
      </c>
      <c r="AI11" s="29">
        <v>0</v>
      </c>
      <c r="AJ11" s="29">
        <v>1</v>
      </c>
      <c r="AK11" s="29">
        <v>1</v>
      </c>
      <c r="AL11" s="29">
        <v>1</v>
      </c>
      <c r="AM11" s="29">
        <v>1</v>
      </c>
      <c r="AN11" s="29">
        <v>0</v>
      </c>
      <c r="AO11" s="29">
        <v>1</v>
      </c>
      <c r="AP11" s="29">
        <v>1</v>
      </c>
      <c r="AQ11" s="29">
        <v>0</v>
      </c>
      <c r="AR11" s="29">
        <v>0</v>
      </c>
      <c r="AS11" s="29">
        <v>0</v>
      </c>
      <c r="AT11" s="29">
        <v>0</v>
      </c>
      <c r="AU11" s="29">
        <v>1</v>
      </c>
      <c r="AV11" s="29">
        <v>0</v>
      </c>
      <c r="AW11" s="29">
        <v>0</v>
      </c>
      <c r="AX11" s="29">
        <v>1</v>
      </c>
      <c r="AY11" s="29">
        <v>1</v>
      </c>
      <c r="AZ11" s="29">
        <v>1</v>
      </c>
      <c r="BA11" s="29">
        <v>1</v>
      </c>
      <c r="BB11" s="29">
        <v>1</v>
      </c>
      <c r="BC11" s="29">
        <v>0</v>
      </c>
      <c r="BD11" s="29">
        <v>1</v>
      </c>
      <c r="BE11" s="29">
        <v>1</v>
      </c>
      <c r="BF11" s="29">
        <v>1</v>
      </c>
      <c r="BG11" s="29">
        <v>1</v>
      </c>
      <c r="BH11" s="29">
        <v>0</v>
      </c>
      <c r="BI11" s="26">
        <f t="shared" si="1"/>
        <v>16</v>
      </c>
      <c r="BJ11" s="26">
        <f t="shared" si="2"/>
        <v>13</v>
      </c>
      <c r="BK11" s="26">
        <f t="shared" si="3"/>
        <v>3</v>
      </c>
      <c r="BL11" s="26">
        <f t="shared" si="0"/>
        <v>4</v>
      </c>
      <c r="BM11" s="26">
        <f t="shared" si="0"/>
        <v>4</v>
      </c>
      <c r="BP11">
        <f t="shared" si="4"/>
        <v>1</v>
      </c>
      <c r="BQ11">
        <f t="shared" si="5"/>
        <v>0</v>
      </c>
      <c r="BR11">
        <f t="shared" si="6"/>
        <v>1</v>
      </c>
      <c r="BS11">
        <f t="shared" si="7"/>
        <v>0</v>
      </c>
      <c r="BT11">
        <f t="shared" si="8"/>
        <v>0</v>
      </c>
      <c r="BU11">
        <f t="shared" si="9"/>
        <v>0</v>
      </c>
      <c r="BV11">
        <f t="shared" si="10"/>
        <v>1</v>
      </c>
      <c r="BW11">
        <f t="shared" si="11"/>
        <v>0</v>
      </c>
      <c r="BX11">
        <f t="shared" si="12"/>
        <v>0</v>
      </c>
      <c r="BZ11">
        <f t="shared" si="13"/>
        <v>0</v>
      </c>
      <c r="CA11">
        <f t="shared" si="14"/>
        <v>1</v>
      </c>
      <c r="CB11">
        <f t="shared" si="15"/>
        <v>1</v>
      </c>
      <c r="CC11">
        <f t="shared" si="16"/>
        <v>0</v>
      </c>
      <c r="CD11">
        <f t="shared" si="17"/>
        <v>0</v>
      </c>
      <c r="CE11">
        <f t="shared" si="18"/>
        <v>1</v>
      </c>
      <c r="CF11">
        <f t="shared" si="19"/>
        <v>1</v>
      </c>
      <c r="CG11">
        <f t="shared" si="20"/>
        <v>0</v>
      </c>
      <c r="CH11">
        <f t="shared" si="21"/>
        <v>1</v>
      </c>
      <c r="CI11">
        <f t="shared" si="22"/>
        <v>1</v>
      </c>
      <c r="CJ11">
        <f t="shared" si="23"/>
        <v>1</v>
      </c>
      <c r="CK11">
        <f t="shared" si="24"/>
        <v>1</v>
      </c>
      <c r="CL11">
        <f t="shared" si="25"/>
        <v>0</v>
      </c>
      <c r="CM11">
        <f t="shared" si="26"/>
        <v>1</v>
      </c>
      <c r="CN11">
        <f t="shared" si="27"/>
        <v>1</v>
      </c>
      <c r="CO11">
        <f t="shared" si="28"/>
        <v>1</v>
      </c>
      <c r="CP11">
        <f t="shared" si="29"/>
        <v>1</v>
      </c>
      <c r="CQ11">
        <f t="shared" si="30"/>
        <v>1</v>
      </c>
      <c r="CR11">
        <f t="shared" si="31"/>
        <v>1</v>
      </c>
      <c r="CS11">
        <f t="shared" si="32"/>
        <v>0</v>
      </c>
      <c r="CT11">
        <f t="shared" si="33"/>
        <v>1</v>
      </c>
      <c r="CU11">
        <f t="shared" si="34"/>
        <v>0</v>
      </c>
      <c r="CV11">
        <f t="shared" si="35"/>
        <v>1</v>
      </c>
      <c r="CW11">
        <f t="shared" si="36"/>
        <v>0</v>
      </c>
    </row>
    <row r="12" spans="1:101" ht="15">
      <c r="A12" s="26">
        <v>11</v>
      </c>
      <c r="B12" s="49" t="s">
        <v>181</v>
      </c>
      <c r="C12" s="50" t="s">
        <v>170</v>
      </c>
      <c r="D12" s="29">
        <v>0</v>
      </c>
      <c r="E12" s="29">
        <v>1</v>
      </c>
      <c r="F12" s="29">
        <v>0</v>
      </c>
      <c r="G12" s="29">
        <v>0</v>
      </c>
      <c r="H12" s="29">
        <v>0</v>
      </c>
      <c r="I12" s="29">
        <v>1</v>
      </c>
      <c r="J12" s="29">
        <v>0</v>
      </c>
      <c r="K12" s="29">
        <v>0</v>
      </c>
      <c r="L12" s="29">
        <v>0</v>
      </c>
      <c r="M12" s="29">
        <v>0</v>
      </c>
      <c r="N12" s="29">
        <v>1</v>
      </c>
      <c r="O12" s="29">
        <v>1</v>
      </c>
      <c r="P12" s="29">
        <v>0</v>
      </c>
      <c r="Q12" s="29">
        <v>1</v>
      </c>
      <c r="R12" s="29">
        <v>0</v>
      </c>
      <c r="S12" s="29">
        <v>1</v>
      </c>
      <c r="T12" s="29">
        <v>1</v>
      </c>
      <c r="U12" s="29">
        <v>1</v>
      </c>
      <c r="V12" s="29">
        <v>1</v>
      </c>
      <c r="W12" s="29">
        <v>1</v>
      </c>
      <c r="X12" s="29">
        <v>1</v>
      </c>
      <c r="Y12" s="29">
        <v>0</v>
      </c>
      <c r="Z12" s="29">
        <v>1</v>
      </c>
      <c r="AA12" s="29">
        <v>0</v>
      </c>
      <c r="AB12" s="29">
        <v>1</v>
      </c>
      <c r="AC12" s="29">
        <v>0</v>
      </c>
      <c r="AD12" s="29">
        <v>0</v>
      </c>
      <c r="AE12" s="29">
        <v>1</v>
      </c>
      <c r="AF12" s="29">
        <v>1</v>
      </c>
      <c r="AG12" s="29">
        <v>1</v>
      </c>
      <c r="AH12" s="29">
        <v>0</v>
      </c>
      <c r="AI12" s="29">
        <v>0</v>
      </c>
      <c r="AJ12" s="29">
        <v>1</v>
      </c>
      <c r="AK12" s="29">
        <v>1</v>
      </c>
      <c r="AL12" s="29">
        <v>1</v>
      </c>
      <c r="AM12" s="29">
        <v>0</v>
      </c>
      <c r="AN12" s="29">
        <v>1</v>
      </c>
      <c r="AO12" s="29">
        <v>1</v>
      </c>
      <c r="AP12" s="29">
        <v>0</v>
      </c>
      <c r="AQ12" s="29">
        <v>1</v>
      </c>
      <c r="AR12" s="29">
        <v>1</v>
      </c>
      <c r="AS12" s="29">
        <v>1</v>
      </c>
      <c r="AT12" s="29">
        <v>0</v>
      </c>
      <c r="AU12" s="29">
        <v>0</v>
      </c>
      <c r="AV12" s="29">
        <v>0</v>
      </c>
      <c r="AW12" s="29">
        <v>0</v>
      </c>
      <c r="AX12" s="29">
        <v>0</v>
      </c>
      <c r="AY12" s="29">
        <v>0</v>
      </c>
      <c r="AZ12" s="29">
        <v>0</v>
      </c>
      <c r="BA12" s="29">
        <v>1</v>
      </c>
      <c r="BB12" s="29">
        <v>0</v>
      </c>
      <c r="BC12" s="29">
        <v>0</v>
      </c>
      <c r="BD12" s="29">
        <v>0</v>
      </c>
      <c r="BE12" s="29">
        <v>1</v>
      </c>
      <c r="BF12" s="29">
        <v>1</v>
      </c>
      <c r="BG12" s="29">
        <v>0</v>
      </c>
      <c r="BH12" s="29">
        <v>0</v>
      </c>
      <c r="BI12" s="26">
        <f t="shared" si="1"/>
        <v>6</v>
      </c>
      <c r="BJ12" s="26">
        <f t="shared" si="2"/>
        <v>14</v>
      </c>
      <c r="BK12" s="26">
        <f t="shared" si="3"/>
        <v>2</v>
      </c>
      <c r="BL12" s="26">
        <f t="shared" si="0"/>
        <v>2</v>
      </c>
      <c r="BM12" s="26">
        <f t="shared" si="0"/>
        <v>4</v>
      </c>
      <c r="BP12">
        <f t="shared" si="4"/>
        <v>1</v>
      </c>
      <c r="BQ12">
        <f t="shared" si="5"/>
        <v>0</v>
      </c>
      <c r="BR12">
        <f t="shared" si="6"/>
        <v>0</v>
      </c>
      <c r="BS12">
        <f t="shared" si="7"/>
        <v>0</v>
      </c>
      <c r="BT12">
        <f t="shared" si="8"/>
        <v>0</v>
      </c>
      <c r="BU12">
        <f t="shared" si="9"/>
        <v>0</v>
      </c>
      <c r="BV12">
        <f t="shared" si="10"/>
        <v>0</v>
      </c>
      <c r="BW12">
        <f t="shared" si="11"/>
        <v>1</v>
      </c>
      <c r="BX12">
        <f t="shared" si="12"/>
        <v>0</v>
      </c>
      <c r="BZ12">
        <f t="shared" si="13"/>
        <v>0</v>
      </c>
      <c r="CA12">
        <f t="shared" si="14"/>
        <v>0</v>
      </c>
      <c r="CB12">
        <f t="shared" si="15"/>
        <v>0</v>
      </c>
      <c r="CC12">
        <f t="shared" si="16"/>
        <v>0</v>
      </c>
      <c r="CD12">
        <f t="shared" si="17"/>
        <v>0</v>
      </c>
      <c r="CE12">
        <f t="shared" si="18"/>
        <v>1</v>
      </c>
      <c r="CF12">
        <f t="shared" si="19"/>
        <v>0</v>
      </c>
      <c r="CG12">
        <f t="shared" si="20"/>
        <v>1</v>
      </c>
      <c r="CH12">
        <f t="shared" si="21"/>
        <v>0</v>
      </c>
      <c r="CI12">
        <f t="shared" si="22"/>
        <v>0</v>
      </c>
      <c r="CJ12">
        <f t="shared" si="23"/>
        <v>0</v>
      </c>
      <c r="CK12">
        <f t="shared" si="24"/>
        <v>0</v>
      </c>
      <c r="CL12">
        <f t="shared" si="25"/>
        <v>0</v>
      </c>
      <c r="CM12">
        <f t="shared" si="26"/>
        <v>0</v>
      </c>
      <c r="CN12">
        <f t="shared" si="27"/>
        <v>0</v>
      </c>
      <c r="CO12">
        <f t="shared" si="28"/>
        <v>0</v>
      </c>
      <c r="CP12">
        <f t="shared" si="29"/>
        <v>1</v>
      </c>
      <c r="CQ12">
        <f t="shared" si="30"/>
        <v>1</v>
      </c>
      <c r="CR12">
        <f t="shared" si="31"/>
        <v>0</v>
      </c>
      <c r="CS12">
        <f t="shared" si="32"/>
        <v>0</v>
      </c>
      <c r="CT12">
        <f t="shared" si="33"/>
        <v>1</v>
      </c>
      <c r="CU12">
        <f t="shared" si="34"/>
        <v>0</v>
      </c>
      <c r="CV12">
        <f t="shared" si="35"/>
        <v>0</v>
      </c>
      <c r="CW12">
        <f t="shared" si="36"/>
        <v>1</v>
      </c>
    </row>
    <row r="13" spans="1:101" ht="15">
      <c r="A13" s="26">
        <v>12</v>
      </c>
      <c r="B13" s="49" t="s">
        <v>182</v>
      </c>
      <c r="C13" s="50" t="s">
        <v>170</v>
      </c>
      <c r="D13" s="29">
        <v>1</v>
      </c>
      <c r="E13" s="29">
        <v>1</v>
      </c>
      <c r="F13" s="29">
        <v>0</v>
      </c>
      <c r="G13" s="29">
        <v>0</v>
      </c>
      <c r="H13" s="29">
        <v>0</v>
      </c>
      <c r="I13" s="29">
        <v>1</v>
      </c>
      <c r="J13" s="29">
        <v>1</v>
      </c>
      <c r="K13" s="29">
        <v>0</v>
      </c>
      <c r="L13" s="29">
        <v>0</v>
      </c>
      <c r="M13" s="29">
        <v>0</v>
      </c>
      <c r="N13" s="29">
        <v>1</v>
      </c>
      <c r="O13" s="29">
        <v>0</v>
      </c>
      <c r="P13" s="29">
        <v>0</v>
      </c>
      <c r="Q13" s="29">
        <v>1</v>
      </c>
      <c r="R13" s="29">
        <v>0</v>
      </c>
      <c r="S13" s="29">
        <v>1</v>
      </c>
      <c r="T13" s="29">
        <v>1</v>
      </c>
      <c r="U13" s="29">
        <v>1</v>
      </c>
      <c r="V13" s="29">
        <v>0</v>
      </c>
      <c r="W13" s="29">
        <v>1</v>
      </c>
      <c r="X13" s="29">
        <v>1</v>
      </c>
      <c r="Y13" s="29">
        <v>0</v>
      </c>
      <c r="Z13" s="29">
        <v>1</v>
      </c>
      <c r="AA13" s="29">
        <v>0</v>
      </c>
      <c r="AB13" s="29">
        <v>1</v>
      </c>
      <c r="AC13" s="29">
        <v>1</v>
      </c>
      <c r="AD13" s="29">
        <v>1</v>
      </c>
      <c r="AE13" s="29">
        <v>1</v>
      </c>
      <c r="AF13" s="29">
        <v>1</v>
      </c>
      <c r="AG13" s="29">
        <v>1</v>
      </c>
      <c r="AH13" s="29">
        <v>1</v>
      </c>
      <c r="AI13" s="29">
        <v>0</v>
      </c>
      <c r="AJ13" s="29">
        <v>1</v>
      </c>
      <c r="AK13" s="29">
        <v>0</v>
      </c>
      <c r="AL13" s="29">
        <v>1</v>
      </c>
      <c r="AM13" s="29">
        <v>0</v>
      </c>
      <c r="AN13" s="29">
        <v>0</v>
      </c>
      <c r="AO13" s="29">
        <v>1</v>
      </c>
      <c r="AP13" s="29">
        <v>0</v>
      </c>
      <c r="AQ13" s="29">
        <v>1</v>
      </c>
      <c r="AR13" s="29">
        <v>1</v>
      </c>
      <c r="AS13" s="29">
        <v>0</v>
      </c>
      <c r="AT13" s="29">
        <v>0</v>
      </c>
      <c r="AU13" s="29">
        <v>0</v>
      </c>
      <c r="AV13" s="29">
        <v>0</v>
      </c>
      <c r="AW13" s="29">
        <v>1</v>
      </c>
      <c r="AX13" s="29">
        <v>0</v>
      </c>
      <c r="AY13" s="29">
        <v>1</v>
      </c>
      <c r="AZ13" s="29">
        <v>0</v>
      </c>
      <c r="BA13" s="29">
        <v>1</v>
      </c>
      <c r="BB13" s="29">
        <v>0</v>
      </c>
      <c r="BC13" s="29">
        <v>1</v>
      </c>
      <c r="BD13" s="29">
        <v>0</v>
      </c>
      <c r="BE13" s="29">
        <v>0</v>
      </c>
      <c r="BF13" s="29">
        <v>1</v>
      </c>
      <c r="BG13" s="29">
        <v>0</v>
      </c>
      <c r="BH13" s="29">
        <v>0</v>
      </c>
      <c r="BI13" s="26">
        <f t="shared" si="1"/>
        <v>11</v>
      </c>
      <c r="BJ13" s="26">
        <f t="shared" si="2"/>
        <v>17</v>
      </c>
      <c r="BK13" s="26">
        <f t="shared" si="3"/>
        <v>4</v>
      </c>
      <c r="BL13" s="26">
        <f t="shared" si="0"/>
        <v>3</v>
      </c>
      <c r="BM13" s="26">
        <f t="shared" si="0"/>
        <v>5</v>
      </c>
      <c r="BP13">
        <f t="shared" si="4"/>
        <v>1</v>
      </c>
      <c r="BQ13">
        <f t="shared" si="5"/>
        <v>0</v>
      </c>
      <c r="BR13">
        <f t="shared" si="6"/>
        <v>0</v>
      </c>
      <c r="BS13">
        <f t="shared" si="7"/>
        <v>1</v>
      </c>
      <c r="BT13">
        <f t="shared" si="8"/>
        <v>0</v>
      </c>
      <c r="BU13">
        <f t="shared" si="9"/>
        <v>0</v>
      </c>
      <c r="BV13">
        <f t="shared" si="10"/>
        <v>1</v>
      </c>
      <c r="BW13">
        <f t="shared" si="11"/>
        <v>0</v>
      </c>
      <c r="BX13">
        <f t="shared" si="12"/>
        <v>1</v>
      </c>
      <c r="BZ13">
        <f t="shared" si="13"/>
        <v>1</v>
      </c>
      <c r="CA13">
        <f t="shared" si="14"/>
        <v>0</v>
      </c>
      <c r="CB13">
        <f t="shared" si="15"/>
        <v>0</v>
      </c>
      <c r="CC13">
        <f t="shared" si="16"/>
        <v>0</v>
      </c>
      <c r="CD13">
        <f t="shared" si="17"/>
        <v>0</v>
      </c>
      <c r="CE13">
        <f t="shared" si="18"/>
        <v>1</v>
      </c>
      <c r="CF13">
        <f t="shared" si="19"/>
        <v>0</v>
      </c>
      <c r="CG13">
        <f t="shared" si="20"/>
        <v>1</v>
      </c>
      <c r="CH13">
        <f t="shared" si="21"/>
        <v>1</v>
      </c>
      <c r="CI13">
        <f t="shared" si="22"/>
        <v>1</v>
      </c>
      <c r="CJ13">
        <f t="shared" si="23"/>
        <v>0</v>
      </c>
      <c r="CK13">
        <f t="shared" si="24"/>
        <v>0</v>
      </c>
      <c r="CL13">
        <f t="shared" si="25"/>
        <v>1</v>
      </c>
      <c r="CM13">
        <f t="shared" si="26"/>
        <v>0</v>
      </c>
      <c r="CN13">
        <f t="shared" si="27"/>
        <v>0</v>
      </c>
      <c r="CO13">
        <f t="shared" si="28"/>
        <v>0</v>
      </c>
      <c r="CP13">
        <f t="shared" si="29"/>
        <v>1</v>
      </c>
      <c r="CQ13">
        <f t="shared" si="30"/>
        <v>1</v>
      </c>
      <c r="CR13">
        <f t="shared" si="31"/>
        <v>0</v>
      </c>
      <c r="CS13">
        <f t="shared" si="32"/>
        <v>0</v>
      </c>
      <c r="CT13">
        <f t="shared" si="33"/>
        <v>1</v>
      </c>
      <c r="CU13">
        <f t="shared" si="34"/>
        <v>1</v>
      </c>
      <c r="CV13">
        <f t="shared" si="35"/>
        <v>0</v>
      </c>
      <c r="CW13">
        <f t="shared" si="36"/>
        <v>1</v>
      </c>
    </row>
    <row r="14" spans="1:101" ht="15">
      <c r="A14" s="26">
        <v>13</v>
      </c>
      <c r="B14" s="49" t="s">
        <v>168</v>
      </c>
      <c r="C14" s="50" t="s">
        <v>170</v>
      </c>
      <c r="D14" s="29">
        <v>0</v>
      </c>
      <c r="E14" s="29">
        <v>1</v>
      </c>
      <c r="F14" s="29">
        <v>0</v>
      </c>
      <c r="G14" s="29">
        <v>0</v>
      </c>
      <c r="H14" s="29">
        <v>1</v>
      </c>
      <c r="I14" s="29">
        <v>1</v>
      </c>
      <c r="J14" s="29">
        <v>1</v>
      </c>
      <c r="K14" s="29">
        <v>0</v>
      </c>
      <c r="L14" s="29">
        <v>1</v>
      </c>
      <c r="M14" s="29">
        <v>0</v>
      </c>
      <c r="N14" s="29">
        <v>1</v>
      </c>
      <c r="O14" s="29">
        <v>1</v>
      </c>
      <c r="P14" s="29">
        <v>0</v>
      </c>
      <c r="Q14" s="29">
        <v>1</v>
      </c>
      <c r="R14" s="29">
        <v>0</v>
      </c>
      <c r="S14" s="29">
        <v>1</v>
      </c>
      <c r="T14" s="29">
        <v>1</v>
      </c>
      <c r="U14" s="29">
        <v>1</v>
      </c>
      <c r="V14" s="29">
        <v>1</v>
      </c>
      <c r="W14" s="29">
        <v>0</v>
      </c>
      <c r="X14" s="29">
        <v>1</v>
      </c>
      <c r="Y14" s="29">
        <v>1</v>
      </c>
      <c r="Z14" s="29">
        <v>0</v>
      </c>
      <c r="AA14" s="29">
        <v>0</v>
      </c>
      <c r="AB14" s="29">
        <v>1</v>
      </c>
      <c r="AC14" s="29">
        <v>0</v>
      </c>
      <c r="AD14" s="29">
        <v>0</v>
      </c>
      <c r="AE14" s="29">
        <v>1</v>
      </c>
      <c r="AF14" s="29">
        <v>1</v>
      </c>
      <c r="AG14" s="29">
        <v>1</v>
      </c>
      <c r="AH14" s="29">
        <v>1</v>
      </c>
      <c r="AI14" s="29">
        <v>1</v>
      </c>
      <c r="AJ14" s="29">
        <v>1</v>
      </c>
      <c r="AK14" s="29">
        <v>1</v>
      </c>
      <c r="AL14" s="29">
        <v>1</v>
      </c>
      <c r="AM14" s="29">
        <v>1</v>
      </c>
      <c r="AN14" s="29">
        <v>0</v>
      </c>
      <c r="AO14" s="29">
        <v>0</v>
      </c>
      <c r="AP14" s="29">
        <v>1</v>
      </c>
      <c r="AQ14" s="29">
        <v>0</v>
      </c>
      <c r="AR14" s="29">
        <v>1</v>
      </c>
      <c r="AS14" s="29">
        <v>0</v>
      </c>
      <c r="AT14" s="29">
        <v>0</v>
      </c>
      <c r="AU14" s="29">
        <v>0</v>
      </c>
      <c r="AV14" s="29">
        <v>0</v>
      </c>
      <c r="AW14" s="29">
        <v>1</v>
      </c>
      <c r="AX14" s="29">
        <v>0</v>
      </c>
      <c r="AY14" s="29">
        <v>1</v>
      </c>
      <c r="AZ14" s="29">
        <v>0</v>
      </c>
      <c r="BA14" s="29">
        <v>1</v>
      </c>
      <c r="BB14" s="29">
        <v>0</v>
      </c>
      <c r="BC14" s="29">
        <v>1</v>
      </c>
      <c r="BD14" s="29">
        <v>0</v>
      </c>
      <c r="BE14" s="29">
        <v>0</v>
      </c>
      <c r="BF14" s="29">
        <v>1</v>
      </c>
      <c r="BG14" s="29">
        <v>0</v>
      </c>
      <c r="BH14" s="29">
        <v>0</v>
      </c>
      <c r="BI14" s="26">
        <f t="shared" si="1"/>
        <v>9</v>
      </c>
      <c r="BJ14" s="26">
        <f t="shared" si="2"/>
        <v>15</v>
      </c>
      <c r="BK14" s="26">
        <f t="shared" si="3"/>
        <v>4</v>
      </c>
      <c r="BL14" s="26">
        <f t="shared" si="0"/>
        <v>3</v>
      </c>
      <c r="BM14" s="26">
        <f t="shared" si="0"/>
        <v>4</v>
      </c>
      <c r="BP14">
        <f t="shared" si="4"/>
        <v>1</v>
      </c>
      <c r="BQ14">
        <f t="shared" si="5"/>
        <v>0</v>
      </c>
      <c r="BR14">
        <f t="shared" si="6"/>
        <v>1</v>
      </c>
      <c r="BS14">
        <f t="shared" si="7"/>
        <v>0</v>
      </c>
      <c r="BT14">
        <f t="shared" si="8"/>
        <v>0</v>
      </c>
      <c r="BU14">
        <f t="shared" si="9"/>
        <v>0</v>
      </c>
      <c r="BV14">
        <f t="shared" si="10"/>
        <v>1</v>
      </c>
      <c r="BW14">
        <f t="shared" si="11"/>
        <v>0</v>
      </c>
      <c r="BX14">
        <f t="shared" si="12"/>
        <v>1</v>
      </c>
      <c r="BZ14">
        <f t="shared" si="13"/>
        <v>0</v>
      </c>
      <c r="CA14">
        <f t="shared" si="14"/>
        <v>0</v>
      </c>
      <c r="CB14">
        <f t="shared" si="15"/>
        <v>0</v>
      </c>
      <c r="CC14">
        <f t="shared" si="16"/>
        <v>0</v>
      </c>
      <c r="CD14">
        <f t="shared" si="17"/>
        <v>0</v>
      </c>
      <c r="CE14">
        <f t="shared" si="18"/>
        <v>1</v>
      </c>
      <c r="CF14">
        <f t="shared" si="19"/>
        <v>1</v>
      </c>
      <c r="CG14">
        <f t="shared" si="20"/>
        <v>1</v>
      </c>
      <c r="CH14">
        <f t="shared" si="21"/>
        <v>0</v>
      </c>
      <c r="CI14">
        <f t="shared" si="22"/>
        <v>1</v>
      </c>
      <c r="CJ14">
        <f t="shared" si="23"/>
        <v>1</v>
      </c>
      <c r="CK14">
        <f t="shared" si="24"/>
        <v>0</v>
      </c>
      <c r="CL14">
        <f t="shared" si="25"/>
        <v>1</v>
      </c>
      <c r="CM14">
        <f t="shared" si="26"/>
        <v>0</v>
      </c>
      <c r="CN14">
        <f t="shared" si="27"/>
        <v>0</v>
      </c>
      <c r="CO14">
        <f t="shared" si="28"/>
        <v>0</v>
      </c>
      <c r="CP14">
        <f t="shared" si="29"/>
        <v>0</v>
      </c>
      <c r="CQ14">
        <f t="shared" si="30"/>
        <v>1</v>
      </c>
      <c r="CR14">
        <f t="shared" si="31"/>
        <v>1</v>
      </c>
      <c r="CS14">
        <f t="shared" si="32"/>
        <v>0</v>
      </c>
      <c r="CT14">
        <f t="shared" si="33"/>
        <v>0</v>
      </c>
      <c r="CU14">
        <f t="shared" si="34"/>
        <v>0</v>
      </c>
      <c r="CV14">
        <f t="shared" si="35"/>
        <v>0</v>
      </c>
      <c r="CW14">
        <f t="shared" si="36"/>
        <v>1</v>
      </c>
    </row>
    <row r="15" spans="1:101" ht="15">
      <c r="A15" s="26">
        <v>14</v>
      </c>
      <c r="B15" s="49" t="s">
        <v>183</v>
      </c>
      <c r="C15" s="50" t="s">
        <v>170</v>
      </c>
      <c r="D15" s="29">
        <v>1</v>
      </c>
      <c r="E15" s="29">
        <v>0</v>
      </c>
      <c r="F15" s="29">
        <v>0</v>
      </c>
      <c r="G15" s="29">
        <v>0</v>
      </c>
      <c r="H15" s="29">
        <v>1</v>
      </c>
      <c r="I15" s="29">
        <v>1</v>
      </c>
      <c r="J15" s="29">
        <v>0</v>
      </c>
      <c r="K15" s="29">
        <v>0</v>
      </c>
      <c r="L15" s="29">
        <v>0</v>
      </c>
      <c r="M15" s="29">
        <v>0</v>
      </c>
      <c r="N15" s="29">
        <v>1</v>
      </c>
      <c r="O15" s="29">
        <v>0</v>
      </c>
      <c r="P15" s="29">
        <v>0</v>
      </c>
      <c r="Q15" s="29">
        <v>1</v>
      </c>
      <c r="R15" s="29">
        <v>0</v>
      </c>
      <c r="S15" s="29">
        <v>0</v>
      </c>
      <c r="T15" s="29">
        <v>0</v>
      </c>
      <c r="U15" s="29">
        <v>1</v>
      </c>
      <c r="V15" s="29">
        <v>0</v>
      </c>
      <c r="W15" s="29">
        <v>1</v>
      </c>
      <c r="X15" s="29">
        <v>0</v>
      </c>
      <c r="Y15" s="29">
        <v>0</v>
      </c>
      <c r="Z15" s="29">
        <v>0</v>
      </c>
      <c r="AA15" s="29">
        <v>0</v>
      </c>
      <c r="AB15" s="29">
        <v>1</v>
      </c>
      <c r="AC15" s="29">
        <v>0</v>
      </c>
      <c r="AD15" s="29">
        <v>1</v>
      </c>
      <c r="AE15" s="29">
        <v>1</v>
      </c>
      <c r="AF15" s="29">
        <v>1</v>
      </c>
      <c r="AG15" s="29">
        <v>0</v>
      </c>
      <c r="AH15" s="29">
        <v>1</v>
      </c>
      <c r="AI15" s="29">
        <v>0</v>
      </c>
      <c r="AJ15" s="29">
        <v>0</v>
      </c>
      <c r="AK15" s="29">
        <v>1</v>
      </c>
      <c r="AL15" s="29">
        <v>0</v>
      </c>
      <c r="AM15" s="29">
        <v>1</v>
      </c>
      <c r="AN15" s="29">
        <v>1</v>
      </c>
      <c r="AO15" s="29">
        <v>0</v>
      </c>
      <c r="AP15" s="29">
        <v>1</v>
      </c>
      <c r="AQ15" s="29">
        <v>0</v>
      </c>
      <c r="AR15" s="29">
        <v>0</v>
      </c>
      <c r="AS15" s="29">
        <v>1</v>
      </c>
      <c r="AT15" s="29">
        <v>0</v>
      </c>
      <c r="AU15" s="29">
        <v>0</v>
      </c>
      <c r="AV15" s="29">
        <v>0</v>
      </c>
      <c r="AW15" s="29">
        <v>1</v>
      </c>
      <c r="AX15" s="29">
        <v>0</v>
      </c>
      <c r="AY15" s="29">
        <v>1</v>
      </c>
      <c r="AZ15" s="29">
        <v>1</v>
      </c>
      <c r="BA15" s="29">
        <v>0</v>
      </c>
      <c r="BB15" s="29">
        <v>1</v>
      </c>
      <c r="BC15" s="29">
        <v>0</v>
      </c>
      <c r="BD15" s="29">
        <v>1</v>
      </c>
      <c r="BE15" s="29">
        <v>0</v>
      </c>
      <c r="BF15" s="29">
        <v>0</v>
      </c>
      <c r="BG15" s="29">
        <v>0</v>
      </c>
      <c r="BH15" s="29">
        <v>1</v>
      </c>
      <c r="BI15" s="26">
        <f t="shared" si="1"/>
        <v>10</v>
      </c>
      <c r="BJ15" s="26">
        <f t="shared" si="2"/>
        <v>5</v>
      </c>
      <c r="BK15" s="26">
        <f t="shared" si="3"/>
        <v>5</v>
      </c>
      <c r="BL15" s="26">
        <f t="shared" si="0"/>
        <v>3</v>
      </c>
      <c r="BM15" s="26">
        <f t="shared" si="0"/>
        <v>2</v>
      </c>
      <c r="BP15">
        <f t="shared" si="4"/>
        <v>1</v>
      </c>
      <c r="BQ15">
        <f t="shared" si="5"/>
        <v>0</v>
      </c>
      <c r="BR15">
        <f t="shared" si="6"/>
        <v>1</v>
      </c>
      <c r="BS15">
        <f t="shared" si="7"/>
        <v>1</v>
      </c>
      <c r="BT15">
        <f t="shared" si="8"/>
        <v>0</v>
      </c>
      <c r="BU15">
        <f t="shared" si="9"/>
        <v>1</v>
      </c>
      <c r="BV15">
        <f t="shared" si="10"/>
        <v>0</v>
      </c>
      <c r="BW15">
        <f t="shared" si="11"/>
        <v>0</v>
      </c>
      <c r="BX15">
        <f t="shared" si="12"/>
        <v>1</v>
      </c>
      <c r="BZ15">
        <f t="shared" si="13"/>
        <v>1</v>
      </c>
      <c r="CA15">
        <f t="shared" si="14"/>
        <v>0</v>
      </c>
      <c r="CB15">
        <f t="shared" si="15"/>
        <v>0</v>
      </c>
      <c r="CC15">
        <f t="shared" si="16"/>
        <v>0</v>
      </c>
      <c r="CD15">
        <f t="shared" si="17"/>
        <v>0</v>
      </c>
      <c r="CE15">
        <f t="shared" si="18"/>
        <v>0</v>
      </c>
      <c r="CF15">
        <f t="shared" si="19"/>
        <v>0</v>
      </c>
      <c r="CG15">
        <f t="shared" si="20"/>
        <v>1</v>
      </c>
      <c r="CH15">
        <f t="shared" si="21"/>
        <v>1</v>
      </c>
      <c r="CI15">
        <f t="shared" si="22"/>
        <v>0</v>
      </c>
      <c r="CJ15">
        <f t="shared" si="23"/>
        <v>1</v>
      </c>
      <c r="CK15">
        <f t="shared" si="24"/>
        <v>0</v>
      </c>
      <c r="CL15">
        <f t="shared" si="25"/>
        <v>1</v>
      </c>
      <c r="CM15">
        <f t="shared" si="26"/>
        <v>1</v>
      </c>
      <c r="CN15">
        <f t="shared" si="27"/>
        <v>1</v>
      </c>
      <c r="CO15">
        <f t="shared" si="28"/>
        <v>0</v>
      </c>
      <c r="CP15">
        <f t="shared" si="29"/>
        <v>0</v>
      </c>
      <c r="CQ15">
        <f t="shared" si="30"/>
        <v>1</v>
      </c>
      <c r="CR15">
        <f t="shared" si="31"/>
        <v>0</v>
      </c>
      <c r="CS15">
        <f t="shared" si="32"/>
        <v>0</v>
      </c>
      <c r="CT15">
        <f t="shared" si="33"/>
        <v>1</v>
      </c>
      <c r="CU15">
        <f t="shared" si="34"/>
        <v>0</v>
      </c>
      <c r="CV15">
        <f t="shared" si="35"/>
        <v>1</v>
      </c>
      <c r="CW15">
        <f t="shared" si="36"/>
        <v>0</v>
      </c>
    </row>
    <row r="16" spans="1:101" ht="15">
      <c r="A16" s="26">
        <v>15</v>
      </c>
      <c r="B16" s="49" t="s">
        <v>184</v>
      </c>
      <c r="C16" s="50" t="s">
        <v>170</v>
      </c>
      <c r="D16" s="29">
        <v>1</v>
      </c>
      <c r="E16" s="29">
        <v>0</v>
      </c>
      <c r="F16" s="29">
        <v>0</v>
      </c>
      <c r="G16" s="29">
        <v>1</v>
      </c>
      <c r="H16" s="29">
        <v>0</v>
      </c>
      <c r="I16" s="29">
        <v>1</v>
      </c>
      <c r="J16" s="29">
        <v>0</v>
      </c>
      <c r="K16" s="29">
        <v>0</v>
      </c>
      <c r="L16" s="29">
        <v>1</v>
      </c>
      <c r="M16" s="29">
        <v>1</v>
      </c>
      <c r="N16" s="29">
        <v>0</v>
      </c>
      <c r="O16" s="29">
        <v>0</v>
      </c>
      <c r="P16" s="29">
        <v>0</v>
      </c>
      <c r="Q16" s="29">
        <v>1</v>
      </c>
      <c r="R16" s="29">
        <v>0</v>
      </c>
      <c r="S16" s="29">
        <v>1</v>
      </c>
      <c r="T16" s="29">
        <v>0</v>
      </c>
      <c r="U16" s="29">
        <v>1</v>
      </c>
      <c r="V16" s="29">
        <v>1</v>
      </c>
      <c r="W16" s="29">
        <v>1</v>
      </c>
      <c r="X16" s="29">
        <v>0</v>
      </c>
      <c r="Y16" s="29">
        <v>1</v>
      </c>
      <c r="Z16" s="29">
        <v>0</v>
      </c>
      <c r="AA16" s="29">
        <v>1</v>
      </c>
      <c r="AB16" s="29">
        <v>0</v>
      </c>
      <c r="AC16" s="29">
        <v>1</v>
      </c>
      <c r="AD16" s="29">
        <v>1</v>
      </c>
      <c r="AE16" s="29">
        <v>0</v>
      </c>
      <c r="AF16" s="29">
        <v>1</v>
      </c>
      <c r="AG16" s="29">
        <v>0</v>
      </c>
      <c r="AH16" s="29">
        <v>1</v>
      </c>
      <c r="AI16" s="29">
        <v>1</v>
      </c>
      <c r="AJ16" s="29">
        <v>1</v>
      </c>
      <c r="AK16" s="29">
        <v>0</v>
      </c>
      <c r="AL16" s="29">
        <v>0</v>
      </c>
      <c r="AM16" s="29">
        <v>0</v>
      </c>
      <c r="AN16" s="29">
        <v>1</v>
      </c>
      <c r="AO16" s="29">
        <v>1</v>
      </c>
      <c r="AP16" s="29">
        <v>1</v>
      </c>
      <c r="AQ16" s="29">
        <v>0</v>
      </c>
      <c r="AR16" s="29">
        <v>0</v>
      </c>
      <c r="AS16" s="29">
        <v>0</v>
      </c>
      <c r="AT16" s="29">
        <v>0</v>
      </c>
      <c r="AU16" s="29">
        <v>0</v>
      </c>
      <c r="AV16" s="29">
        <v>1</v>
      </c>
      <c r="AW16" s="29">
        <v>1</v>
      </c>
      <c r="AX16" s="29">
        <v>1</v>
      </c>
      <c r="AY16" s="29">
        <v>1</v>
      </c>
      <c r="AZ16" s="29">
        <v>0</v>
      </c>
      <c r="BA16" s="29">
        <v>1</v>
      </c>
      <c r="BB16" s="29">
        <v>0</v>
      </c>
      <c r="BC16" s="29">
        <v>1</v>
      </c>
      <c r="BD16" s="29">
        <v>1</v>
      </c>
      <c r="BE16" s="29">
        <v>0</v>
      </c>
      <c r="BF16" s="29">
        <v>1</v>
      </c>
      <c r="BG16" s="29">
        <v>1</v>
      </c>
      <c r="BH16" s="29">
        <v>1</v>
      </c>
      <c r="BI16" s="26">
        <f t="shared" si="1"/>
        <v>13</v>
      </c>
      <c r="BJ16" s="26">
        <f t="shared" si="2"/>
        <v>15</v>
      </c>
      <c r="BK16" s="26">
        <f t="shared" si="3"/>
        <v>6</v>
      </c>
      <c r="BL16" s="26">
        <f t="shared" si="0"/>
        <v>4</v>
      </c>
      <c r="BM16" s="26">
        <f t="shared" si="0"/>
        <v>4</v>
      </c>
      <c r="BP16">
        <f t="shared" si="4"/>
        <v>1</v>
      </c>
      <c r="BQ16">
        <f t="shared" si="5"/>
        <v>1</v>
      </c>
      <c r="BR16">
        <f t="shared" si="6"/>
        <v>0</v>
      </c>
      <c r="BS16">
        <f t="shared" si="7"/>
        <v>1</v>
      </c>
      <c r="BT16">
        <f t="shared" si="8"/>
        <v>0</v>
      </c>
      <c r="BU16">
        <f t="shared" si="9"/>
        <v>1</v>
      </c>
      <c r="BV16">
        <f t="shared" si="10"/>
        <v>1</v>
      </c>
      <c r="BW16">
        <f t="shared" si="11"/>
        <v>0</v>
      </c>
      <c r="BX16">
        <f t="shared" si="12"/>
        <v>1</v>
      </c>
      <c r="BZ16">
        <f t="shared" si="13"/>
        <v>1</v>
      </c>
      <c r="CA16">
        <f t="shared" si="14"/>
        <v>0</v>
      </c>
      <c r="CB16">
        <f t="shared" si="15"/>
        <v>0</v>
      </c>
      <c r="CC16">
        <f t="shared" si="16"/>
        <v>1</v>
      </c>
      <c r="CD16">
        <f t="shared" si="17"/>
        <v>0</v>
      </c>
      <c r="CE16">
        <f t="shared" si="18"/>
        <v>0</v>
      </c>
      <c r="CF16">
        <f t="shared" si="19"/>
        <v>1</v>
      </c>
      <c r="CG16">
        <f t="shared" si="20"/>
        <v>0</v>
      </c>
      <c r="CH16">
        <f t="shared" si="21"/>
        <v>1</v>
      </c>
      <c r="CI16">
        <f t="shared" si="22"/>
        <v>0</v>
      </c>
      <c r="CJ16">
        <f t="shared" si="23"/>
        <v>1</v>
      </c>
      <c r="CK16">
        <f t="shared" si="24"/>
        <v>0</v>
      </c>
      <c r="CL16">
        <f t="shared" si="25"/>
        <v>1</v>
      </c>
      <c r="CM16">
        <f t="shared" si="26"/>
        <v>0</v>
      </c>
      <c r="CN16">
        <f t="shared" si="27"/>
        <v>1</v>
      </c>
      <c r="CO16">
        <f t="shared" si="28"/>
        <v>1</v>
      </c>
      <c r="CP16">
        <f t="shared" si="29"/>
        <v>1</v>
      </c>
      <c r="CQ16">
        <f t="shared" si="30"/>
        <v>1</v>
      </c>
      <c r="CR16">
        <f t="shared" si="31"/>
        <v>0</v>
      </c>
      <c r="CS16">
        <f t="shared" si="32"/>
        <v>0</v>
      </c>
      <c r="CT16">
        <f t="shared" si="33"/>
        <v>0</v>
      </c>
      <c r="CU16">
        <f t="shared" si="34"/>
        <v>1</v>
      </c>
      <c r="CV16">
        <f t="shared" si="35"/>
        <v>1</v>
      </c>
      <c r="CW16">
        <f t="shared" si="36"/>
        <v>1</v>
      </c>
    </row>
    <row r="17" spans="1:101" ht="15">
      <c r="A17" s="26">
        <v>16</v>
      </c>
      <c r="B17" s="49" t="s">
        <v>185</v>
      </c>
      <c r="C17" s="50" t="s">
        <v>170</v>
      </c>
      <c r="D17" s="29">
        <v>1</v>
      </c>
      <c r="E17" s="29">
        <v>1</v>
      </c>
      <c r="F17" s="29">
        <v>0</v>
      </c>
      <c r="G17" s="29">
        <v>1</v>
      </c>
      <c r="H17" s="29">
        <v>0</v>
      </c>
      <c r="I17" s="29">
        <v>1</v>
      </c>
      <c r="J17" s="29">
        <v>1</v>
      </c>
      <c r="K17" s="29">
        <v>1</v>
      </c>
      <c r="L17" s="29">
        <v>1</v>
      </c>
      <c r="M17" s="29">
        <v>0</v>
      </c>
      <c r="N17" s="29">
        <v>0</v>
      </c>
      <c r="O17" s="29">
        <v>1</v>
      </c>
      <c r="P17" s="29">
        <v>1</v>
      </c>
      <c r="Q17" s="29">
        <v>1</v>
      </c>
      <c r="R17" s="29">
        <v>0</v>
      </c>
      <c r="S17" s="29">
        <v>1</v>
      </c>
      <c r="T17" s="29">
        <v>1</v>
      </c>
      <c r="U17" s="29">
        <v>1</v>
      </c>
      <c r="V17" s="29">
        <v>1</v>
      </c>
      <c r="W17" s="29">
        <v>1</v>
      </c>
      <c r="X17" s="29">
        <v>1</v>
      </c>
      <c r="Y17" s="29">
        <v>0</v>
      </c>
      <c r="Z17" s="29">
        <v>1</v>
      </c>
      <c r="AA17" s="29">
        <v>0</v>
      </c>
      <c r="AB17" s="29">
        <v>0</v>
      </c>
      <c r="AC17" s="29">
        <v>1</v>
      </c>
      <c r="AD17" s="29">
        <v>1</v>
      </c>
      <c r="AE17" s="29">
        <v>1</v>
      </c>
      <c r="AF17" s="29">
        <v>0</v>
      </c>
      <c r="AG17" s="29">
        <v>0</v>
      </c>
      <c r="AH17" s="29">
        <v>1</v>
      </c>
      <c r="AI17" s="29">
        <v>1</v>
      </c>
      <c r="AJ17" s="29">
        <v>1</v>
      </c>
      <c r="AK17" s="29">
        <v>1</v>
      </c>
      <c r="AL17" s="29">
        <v>1</v>
      </c>
      <c r="AM17" s="29">
        <v>0</v>
      </c>
      <c r="AN17" s="29">
        <v>0</v>
      </c>
      <c r="AO17" s="29">
        <v>1</v>
      </c>
      <c r="AP17" s="29">
        <v>0</v>
      </c>
      <c r="AQ17" s="29">
        <v>1</v>
      </c>
      <c r="AR17" s="29">
        <v>0</v>
      </c>
      <c r="AS17" s="29">
        <v>0</v>
      </c>
      <c r="AT17" s="29">
        <v>1</v>
      </c>
      <c r="AU17" s="29">
        <v>0</v>
      </c>
      <c r="AV17" s="29">
        <v>1</v>
      </c>
      <c r="AW17" s="29">
        <v>1</v>
      </c>
      <c r="AX17" s="29">
        <v>1</v>
      </c>
      <c r="AY17" s="29">
        <v>1</v>
      </c>
      <c r="AZ17" s="29">
        <v>0</v>
      </c>
      <c r="BA17" s="29">
        <v>1</v>
      </c>
      <c r="BB17" s="29">
        <v>1</v>
      </c>
      <c r="BC17" s="29">
        <v>1</v>
      </c>
      <c r="BD17" s="29">
        <v>1</v>
      </c>
      <c r="BE17" s="29">
        <v>0</v>
      </c>
      <c r="BF17" s="29">
        <v>1</v>
      </c>
      <c r="BG17" s="29">
        <v>1</v>
      </c>
      <c r="BH17" s="29">
        <v>0</v>
      </c>
      <c r="BI17" s="26">
        <f t="shared" si="1"/>
        <v>13</v>
      </c>
      <c r="BJ17" s="26">
        <f t="shared" si="2"/>
        <v>22</v>
      </c>
      <c r="BK17" s="26">
        <f t="shared" si="3"/>
        <v>4</v>
      </c>
      <c r="BL17" s="26">
        <f t="shared" si="0"/>
        <v>4</v>
      </c>
      <c r="BM17" s="26">
        <f t="shared" si="0"/>
        <v>6</v>
      </c>
      <c r="BP17">
        <f t="shared" si="4"/>
        <v>1</v>
      </c>
      <c r="BQ17">
        <f t="shared" si="5"/>
        <v>0</v>
      </c>
      <c r="BR17">
        <f t="shared" si="6"/>
        <v>0</v>
      </c>
      <c r="BS17">
        <f t="shared" si="7"/>
        <v>0</v>
      </c>
      <c r="BT17">
        <f t="shared" si="8"/>
        <v>0</v>
      </c>
      <c r="BU17">
        <f t="shared" si="9"/>
        <v>1</v>
      </c>
      <c r="BV17">
        <f t="shared" si="10"/>
        <v>1</v>
      </c>
      <c r="BW17">
        <f t="shared" si="11"/>
        <v>0</v>
      </c>
      <c r="BX17">
        <f t="shared" si="12"/>
        <v>1</v>
      </c>
      <c r="BZ17">
        <f t="shared" si="13"/>
        <v>1</v>
      </c>
      <c r="CA17">
        <f t="shared" si="14"/>
        <v>0</v>
      </c>
      <c r="CB17">
        <f t="shared" si="15"/>
        <v>1</v>
      </c>
      <c r="CC17">
        <f t="shared" si="16"/>
        <v>0</v>
      </c>
      <c r="CD17">
        <f t="shared" si="17"/>
        <v>1</v>
      </c>
      <c r="CE17">
        <f t="shared" si="18"/>
        <v>1</v>
      </c>
      <c r="CF17">
        <f t="shared" si="19"/>
        <v>0</v>
      </c>
      <c r="CG17">
        <f t="shared" si="20"/>
        <v>0</v>
      </c>
      <c r="CH17">
        <f t="shared" si="21"/>
        <v>1</v>
      </c>
      <c r="CI17">
        <f t="shared" si="22"/>
        <v>1</v>
      </c>
      <c r="CJ17">
        <f t="shared" si="23"/>
        <v>0</v>
      </c>
      <c r="CK17">
        <f t="shared" si="24"/>
        <v>0</v>
      </c>
      <c r="CL17">
        <f t="shared" si="25"/>
        <v>1</v>
      </c>
      <c r="CM17">
        <f t="shared" si="26"/>
        <v>0</v>
      </c>
      <c r="CN17">
        <f t="shared" si="27"/>
        <v>1</v>
      </c>
      <c r="CO17">
        <f t="shared" si="28"/>
        <v>1</v>
      </c>
      <c r="CP17">
        <f t="shared" si="29"/>
        <v>1</v>
      </c>
      <c r="CQ17">
        <f t="shared" si="30"/>
        <v>1</v>
      </c>
      <c r="CR17">
        <f t="shared" si="31"/>
        <v>0</v>
      </c>
      <c r="CS17">
        <f t="shared" si="32"/>
        <v>1</v>
      </c>
      <c r="CT17">
        <f t="shared" si="33"/>
        <v>0</v>
      </c>
      <c r="CU17">
        <f t="shared" si="34"/>
        <v>0</v>
      </c>
      <c r="CV17">
        <f t="shared" si="35"/>
        <v>1</v>
      </c>
      <c r="CW17">
        <f t="shared" si="36"/>
        <v>0</v>
      </c>
    </row>
    <row r="18" spans="1:101" ht="15">
      <c r="A18" s="26">
        <v>17</v>
      </c>
      <c r="B18" s="49" t="s">
        <v>186</v>
      </c>
      <c r="C18" s="50" t="s">
        <v>170</v>
      </c>
      <c r="D18" s="29">
        <v>1</v>
      </c>
      <c r="E18" s="29">
        <v>1</v>
      </c>
      <c r="F18" s="29">
        <v>0</v>
      </c>
      <c r="G18" s="29">
        <v>0</v>
      </c>
      <c r="H18" s="29">
        <v>0</v>
      </c>
      <c r="I18" s="29">
        <v>1</v>
      </c>
      <c r="J18" s="29">
        <v>1</v>
      </c>
      <c r="K18" s="29">
        <v>0</v>
      </c>
      <c r="L18" s="29">
        <v>1</v>
      </c>
      <c r="M18" s="29">
        <v>0</v>
      </c>
      <c r="N18" s="29">
        <v>1</v>
      </c>
      <c r="O18" s="29">
        <v>1</v>
      </c>
      <c r="P18" s="29">
        <v>0</v>
      </c>
      <c r="Q18" s="29">
        <v>1</v>
      </c>
      <c r="R18" s="29">
        <v>0</v>
      </c>
      <c r="S18" s="29">
        <v>1</v>
      </c>
      <c r="T18" s="29">
        <v>1</v>
      </c>
      <c r="U18" s="29">
        <v>0</v>
      </c>
      <c r="V18" s="29">
        <v>1</v>
      </c>
      <c r="W18" s="29">
        <v>1</v>
      </c>
      <c r="X18" s="29">
        <v>1</v>
      </c>
      <c r="Y18" s="29">
        <v>0</v>
      </c>
      <c r="Z18" s="29">
        <v>0</v>
      </c>
      <c r="AA18" s="29">
        <v>0</v>
      </c>
      <c r="AB18" s="29">
        <v>1</v>
      </c>
      <c r="AC18" s="29">
        <v>1</v>
      </c>
      <c r="AD18" s="29">
        <v>1</v>
      </c>
      <c r="AE18" s="29">
        <v>1</v>
      </c>
      <c r="AF18" s="29">
        <v>1</v>
      </c>
      <c r="AG18" s="29">
        <v>0</v>
      </c>
      <c r="AH18" s="29">
        <v>1</v>
      </c>
      <c r="AI18" s="29">
        <v>1</v>
      </c>
      <c r="AJ18" s="29">
        <v>1</v>
      </c>
      <c r="AK18" s="29">
        <v>0</v>
      </c>
      <c r="AL18" s="29">
        <v>0</v>
      </c>
      <c r="AM18" s="29">
        <v>1</v>
      </c>
      <c r="AN18" s="29">
        <v>0</v>
      </c>
      <c r="AO18" s="29">
        <v>0</v>
      </c>
      <c r="AP18" s="29">
        <v>0</v>
      </c>
      <c r="AQ18" s="29">
        <v>0</v>
      </c>
      <c r="AR18" s="29">
        <v>0</v>
      </c>
      <c r="AS18" s="29">
        <v>1</v>
      </c>
      <c r="AT18" s="29">
        <v>0</v>
      </c>
      <c r="AU18" s="29">
        <v>0</v>
      </c>
      <c r="AV18" s="29">
        <v>0</v>
      </c>
      <c r="AW18" s="29">
        <v>1</v>
      </c>
      <c r="AX18" s="29">
        <v>0</v>
      </c>
      <c r="AY18" s="29">
        <v>1</v>
      </c>
      <c r="AZ18" s="29">
        <v>0</v>
      </c>
      <c r="BA18" s="29">
        <v>1</v>
      </c>
      <c r="BB18" s="29">
        <v>0</v>
      </c>
      <c r="BC18" s="29">
        <v>1</v>
      </c>
      <c r="BD18" s="29">
        <v>1</v>
      </c>
      <c r="BE18" s="29">
        <v>0</v>
      </c>
      <c r="BF18" s="29">
        <v>1</v>
      </c>
      <c r="BG18" s="29">
        <v>0</v>
      </c>
      <c r="BH18" s="29">
        <v>0</v>
      </c>
      <c r="BI18" s="26">
        <f t="shared" si="1"/>
        <v>12</v>
      </c>
      <c r="BJ18" s="26">
        <f t="shared" si="2"/>
        <v>15</v>
      </c>
      <c r="BK18" s="26">
        <f t="shared" si="3"/>
        <v>5</v>
      </c>
      <c r="BL18" s="26">
        <f t="shared" si="0"/>
        <v>3</v>
      </c>
      <c r="BM18" s="26">
        <f t="shared" si="0"/>
        <v>4</v>
      </c>
      <c r="BP18">
        <f t="shared" si="4"/>
        <v>1</v>
      </c>
      <c r="BQ18">
        <f t="shared" si="5"/>
        <v>0</v>
      </c>
      <c r="BR18">
        <f t="shared" si="6"/>
        <v>1</v>
      </c>
      <c r="BS18">
        <f t="shared" si="7"/>
        <v>0</v>
      </c>
      <c r="BT18">
        <f t="shared" si="8"/>
        <v>1</v>
      </c>
      <c r="BU18">
        <f t="shared" si="9"/>
        <v>1</v>
      </c>
      <c r="BV18">
        <f t="shared" si="10"/>
        <v>0</v>
      </c>
      <c r="BW18">
        <f t="shared" si="11"/>
        <v>0</v>
      </c>
      <c r="BX18">
        <f t="shared" si="12"/>
        <v>1</v>
      </c>
      <c r="BZ18">
        <f t="shared" si="13"/>
        <v>1</v>
      </c>
      <c r="CA18">
        <f t="shared" si="14"/>
        <v>0</v>
      </c>
      <c r="CB18">
        <f t="shared" si="15"/>
        <v>0</v>
      </c>
      <c r="CC18">
        <f t="shared" si="16"/>
        <v>0</v>
      </c>
      <c r="CD18">
        <f t="shared" si="17"/>
        <v>0</v>
      </c>
      <c r="CE18">
        <f t="shared" si="18"/>
        <v>1</v>
      </c>
      <c r="CF18">
        <f t="shared" si="19"/>
        <v>0</v>
      </c>
      <c r="CG18">
        <f t="shared" si="20"/>
        <v>1</v>
      </c>
      <c r="CH18">
        <f t="shared" si="21"/>
        <v>1</v>
      </c>
      <c r="CI18">
        <f t="shared" si="22"/>
        <v>1</v>
      </c>
      <c r="CJ18">
        <f t="shared" si="23"/>
        <v>0</v>
      </c>
      <c r="CK18">
        <f t="shared" si="24"/>
        <v>0</v>
      </c>
      <c r="CL18">
        <f t="shared" si="25"/>
        <v>1</v>
      </c>
      <c r="CM18">
        <f t="shared" si="26"/>
        <v>0</v>
      </c>
      <c r="CN18">
        <f t="shared" si="27"/>
        <v>1</v>
      </c>
      <c r="CO18">
        <f t="shared" si="28"/>
        <v>0</v>
      </c>
      <c r="CP18">
        <f t="shared" si="29"/>
        <v>1</v>
      </c>
      <c r="CQ18">
        <f t="shared" si="30"/>
        <v>1</v>
      </c>
      <c r="CR18">
        <f t="shared" si="31"/>
        <v>0</v>
      </c>
      <c r="CS18">
        <f t="shared" si="32"/>
        <v>0</v>
      </c>
      <c r="CT18">
        <f t="shared" si="33"/>
        <v>0</v>
      </c>
      <c r="CU18">
        <f t="shared" si="34"/>
        <v>1</v>
      </c>
      <c r="CV18">
        <f t="shared" si="35"/>
        <v>1</v>
      </c>
      <c r="CW18">
        <f t="shared" si="36"/>
        <v>1</v>
      </c>
    </row>
    <row r="19" spans="1:101" ht="15">
      <c r="A19" s="26">
        <v>18</v>
      </c>
      <c r="B19" s="49" t="s">
        <v>187</v>
      </c>
      <c r="C19" s="50" t="s">
        <v>170</v>
      </c>
      <c r="D19" s="29">
        <v>1</v>
      </c>
      <c r="E19" s="29">
        <v>1</v>
      </c>
      <c r="F19" s="29">
        <v>0</v>
      </c>
      <c r="G19" s="29">
        <v>1</v>
      </c>
      <c r="H19" s="29">
        <v>1</v>
      </c>
      <c r="I19" s="29">
        <v>1</v>
      </c>
      <c r="J19" s="29">
        <v>0</v>
      </c>
      <c r="K19" s="29">
        <v>0</v>
      </c>
      <c r="L19" s="29">
        <v>0</v>
      </c>
      <c r="M19" s="29">
        <v>1</v>
      </c>
      <c r="N19" s="29">
        <v>1</v>
      </c>
      <c r="O19" s="29">
        <v>1</v>
      </c>
      <c r="P19" s="29">
        <v>0</v>
      </c>
      <c r="Q19" s="29">
        <v>1</v>
      </c>
      <c r="R19" s="29">
        <v>1</v>
      </c>
      <c r="S19" s="29">
        <v>1</v>
      </c>
      <c r="T19" s="29">
        <v>1</v>
      </c>
      <c r="U19" s="29">
        <v>1</v>
      </c>
      <c r="V19" s="29">
        <v>1</v>
      </c>
      <c r="W19" s="29">
        <v>1</v>
      </c>
      <c r="X19" s="29">
        <v>1</v>
      </c>
      <c r="Y19" s="29">
        <v>0</v>
      </c>
      <c r="Z19" s="29">
        <v>1</v>
      </c>
      <c r="AA19" s="29">
        <v>1</v>
      </c>
      <c r="AB19" s="29">
        <v>1</v>
      </c>
      <c r="AC19" s="29">
        <v>1</v>
      </c>
      <c r="AD19" s="29">
        <v>1</v>
      </c>
      <c r="AE19" s="29">
        <v>1</v>
      </c>
      <c r="AF19" s="29">
        <v>1</v>
      </c>
      <c r="AG19" s="29">
        <v>1</v>
      </c>
      <c r="AH19" s="29">
        <v>1</v>
      </c>
      <c r="AI19" s="29">
        <v>1</v>
      </c>
      <c r="AJ19" s="29">
        <v>1</v>
      </c>
      <c r="AK19" s="29">
        <v>1</v>
      </c>
      <c r="AL19" s="29">
        <v>1</v>
      </c>
      <c r="AM19" s="29">
        <v>1</v>
      </c>
      <c r="AN19" s="29">
        <v>1</v>
      </c>
      <c r="AO19" s="29">
        <v>0</v>
      </c>
      <c r="AP19" s="29">
        <v>1</v>
      </c>
      <c r="AQ19" s="29">
        <v>1</v>
      </c>
      <c r="AR19" s="29">
        <v>1</v>
      </c>
      <c r="AS19" s="29">
        <v>1</v>
      </c>
      <c r="AT19" s="29">
        <v>1</v>
      </c>
      <c r="AU19" s="29">
        <v>0</v>
      </c>
      <c r="AV19" s="29">
        <v>0</v>
      </c>
      <c r="AW19" s="29">
        <v>1</v>
      </c>
      <c r="AX19" s="29">
        <v>0</v>
      </c>
      <c r="AY19" s="29">
        <v>0</v>
      </c>
      <c r="AZ19" s="29">
        <v>1</v>
      </c>
      <c r="BA19" s="29">
        <v>1</v>
      </c>
      <c r="BB19" s="29">
        <v>0</v>
      </c>
      <c r="BC19" s="29">
        <v>1</v>
      </c>
      <c r="BD19" s="29">
        <v>1</v>
      </c>
      <c r="BE19" s="29">
        <v>1</v>
      </c>
      <c r="BF19" s="29">
        <v>1</v>
      </c>
      <c r="BG19" s="29">
        <v>1</v>
      </c>
      <c r="BH19" s="29">
        <v>0</v>
      </c>
      <c r="BI19" s="26">
        <f t="shared" si="1"/>
        <v>11</v>
      </c>
      <c r="BJ19" s="26">
        <f t="shared" si="2"/>
        <v>18</v>
      </c>
      <c r="BK19" s="26">
        <f t="shared" si="3"/>
        <v>4</v>
      </c>
      <c r="BL19" s="26">
        <f t="shared" si="0"/>
        <v>3</v>
      </c>
      <c r="BM19" s="26">
        <f t="shared" si="0"/>
        <v>5</v>
      </c>
      <c r="BP19">
        <f t="shared" si="4"/>
        <v>1</v>
      </c>
      <c r="BQ19">
        <f t="shared" si="5"/>
        <v>1</v>
      </c>
      <c r="BR19">
        <f t="shared" si="6"/>
        <v>1</v>
      </c>
      <c r="BS19">
        <f t="shared" si="7"/>
        <v>0</v>
      </c>
      <c r="BT19">
        <f t="shared" si="8"/>
        <v>0</v>
      </c>
      <c r="BU19">
        <f t="shared" si="9"/>
        <v>0</v>
      </c>
      <c r="BV19">
        <f t="shared" si="10"/>
        <v>0</v>
      </c>
      <c r="BW19">
        <f t="shared" si="11"/>
        <v>1</v>
      </c>
      <c r="BX19">
        <f t="shared" si="12"/>
        <v>0</v>
      </c>
      <c r="BZ19">
        <f t="shared" si="13"/>
        <v>1</v>
      </c>
      <c r="CA19">
        <f t="shared" si="14"/>
        <v>0</v>
      </c>
      <c r="CB19">
        <f t="shared" si="15"/>
        <v>0</v>
      </c>
      <c r="CC19">
        <f t="shared" si="16"/>
        <v>1</v>
      </c>
      <c r="CD19">
        <f t="shared" si="17"/>
        <v>0</v>
      </c>
      <c r="CE19">
        <f t="shared" si="18"/>
        <v>1</v>
      </c>
      <c r="CF19">
        <f t="shared" si="19"/>
        <v>0</v>
      </c>
      <c r="CG19">
        <f t="shared" si="20"/>
        <v>1</v>
      </c>
      <c r="CH19">
        <f t="shared" si="21"/>
        <v>1</v>
      </c>
      <c r="CI19">
        <f t="shared" si="22"/>
        <v>0</v>
      </c>
      <c r="CJ19">
        <f t="shared" si="23"/>
        <v>1</v>
      </c>
      <c r="CK19">
        <f t="shared" si="24"/>
        <v>0</v>
      </c>
      <c r="CL19">
        <f t="shared" si="25"/>
        <v>1</v>
      </c>
      <c r="CM19">
        <f t="shared" si="26"/>
        <v>1</v>
      </c>
      <c r="CN19">
        <f t="shared" si="27"/>
        <v>1</v>
      </c>
      <c r="CO19">
        <f t="shared" si="28"/>
        <v>1</v>
      </c>
      <c r="CP19">
        <f t="shared" si="29"/>
        <v>0</v>
      </c>
      <c r="CQ19">
        <f t="shared" si="30"/>
        <v>0</v>
      </c>
      <c r="CR19">
        <f t="shared" si="31"/>
        <v>0</v>
      </c>
      <c r="CS19">
        <f t="shared" si="32"/>
        <v>0</v>
      </c>
      <c r="CT19">
        <f t="shared" si="33"/>
        <v>0</v>
      </c>
      <c r="CU19">
        <f t="shared" si="34"/>
        <v>0</v>
      </c>
      <c r="CV19">
        <f t="shared" si="35"/>
        <v>0</v>
      </c>
      <c r="CW19">
        <f t="shared" si="36"/>
        <v>1</v>
      </c>
    </row>
    <row r="20" spans="1:101" ht="15">
      <c r="A20" s="26">
        <v>19</v>
      </c>
      <c r="B20" s="49" t="s">
        <v>188</v>
      </c>
      <c r="C20" s="50" t="s">
        <v>170</v>
      </c>
      <c r="D20" s="29">
        <v>0</v>
      </c>
      <c r="E20" s="29">
        <v>0</v>
      </c>
      <c r="F20" s="29">
        <v>0</v>
      </c>
      <c r="G20" s="29">
        <v>0</v>
      </c>
      <c r="H20" s="29">
        <v>1</v>
      </c>
      <c r="I20" s="29">
        <v>1</v>
      </c>
      <c r="J20" s="29">
        <v>1</v>
      </c>
      <c r="K20" s="29">
        <v>0</v>
      </c>
      <c r="L20" s="29">
        <v>0</v>
      </c>
      <c r="M20" s="29">
        <v>0</v>
      </c>
      <c r="N20" s="29">
        <v>0</v>
      </c>
      <c r="O20" s="29">
        <v>1</v>
      </c>
      <c r="P20" s="29">
        <v>0</v>
      </c>
      <c r="Q20" s="29">
        <v>1</v>
      </c>
      <c r="R20" s="29">
        <v>1</v>
      </c>
      <c r="S20" s="29">
        <v>0</v>
      </c>
      <c r="T20" s="29">
        <v>0</v>
      </c>
      <c r="U20" s="29">
        <v>1</v>
      </c>
      <c r="V20" s="29">
        <v>1</v>
      </c>
      <c r="W20" s="29">
        <v>1</v>
      </c>
      <c r="X20" s="29">
        <v>1</v>
      </c>
      <c r="Y20" s="29">
        <v>0</v>
      </c>
      <c r="Z20" s="29">
        <v>0</v>
      </c>
      <c r="AA20" s="29">
        <v>0</v>
      </c>
      <c r="AB20" s="29">
        <v>0</v>
      </c>
      <c r="AC20" s="29">
        <v>1</v>
      </c>
      <c r="AD20" s="29">
        <v>1</v>
      </c>
      <c r="AE20" s="29">
        <v>1</v>
      </c>
      <c r="AF20" s="29">
        <v>0</v>
      </c>
      <c r="AG20" s="29">
        <v>1</v>
      </c>
      <c r="AH20" s="29">
        <v>0</v>
      </c>
      <c r="AI20" s="29">
        <v>0</v>
      </c>
      <c r="AJ20" s="29">
        <v>1</v>
      </c>
      <c r="AK20" s="29">
        <v>0</v>
      </c>
      <c r="AL20" s="29">
        <v>1</v>
      </c>
      <c r="AM20" s="29">
        <v>1</v>
      </c>
      <c r="AN20" s="29">
        <v>0</v>
      </c>
      <c r="AO20" s="29">
        <v>1</v>
      </c>
      <c r="AP20" s="29">
        <v>1</v>
      </c>
      <c r="AQ20" s="29">
        <v>0</v>
      </c>
      <c r="AR20" s="29">
        <v>1</v>
      </c>
      <c r="AS20" s="29">
        <v>0</v>
      </c>
      <c r="AT20" s="29">
        <v>0</v>
      </c>
      <c r="AU20" s="29">
        <v>0</v>
      </c>
      <c r="AV20" s="29">
        <v>1</v>
      </c>
      <c r="AW20" s="29">
        <v>1</v>
      </c>
      <c r="AX20" s="29">
        <v>0</v>
      </c>
      <c r="AY20" s="29">
        <v>1</v>
      </c>
      <c r="AZ20" s="29">
        <v>0</v>
      </c>
      <c r="BA20" s="29">
        <v>1</v>
      </c>
      <c r="BB20" s="29">
        <v>0</v>
      </c>
      <c r="BC20" s="29">
        <v>0</v>
      </c>
      <c r="BD20" s="29">
        <v>1</v>
      </c>
      <c r="BE20" s="29">
        <v>0</v>
      </c>
      <c r="BF20" s="29">
        <v>1</v>
      </c>
      <c r="BG20" s="29">
        <v>0</v>
      </c>
      <c r="BH20" s="29">
        <v>0</v>
      </c>
      <c r="BI20" s="26">
        <f t="shared" si="1"/>
        <v>9</v>
      </c>
      <c r="BJ20" s="26">
        <f t="shared" si="2"/>
        <v>12</v>
      </c>
      <c r="BK20" s="26">
        <f t="shared" si="3"/>
        <v>4</v>
      </c>
      <c r="BL20" s="26">
        <f t="shared" si="0"/>
        <v>3</v>
      </c>
      <c r="BM20" s="26">
        <f t="shared" si="0"/>
        <v>3</v>
      </c>
      <c r="BP20">
        <f t="shared" si="4"/>
        <v>1</v>
      </c>
      <c r="BQ20">
        <f t="shared" si="5"/>
        <v>0</v>
      </c>
      <c r="BR20">
        <f t="shared" si="6"/>
        <v>1</v>
      </c>
      <c r="BS20">
        <f t="shared" si="7"/>
        <v>0</v>
      </c>
      <c r="BT20">
        <f t="shared" si="8"/>
        <v>0</v>
      </c>
      <c r="BU20">
        <f t="shared" si="9"/>
        <v>0</v>
      </c>
      <c r="BV20">
        <f t="shared" si="10"/>
        <v>1</v>
      </c>
      <c r="BW20">
        <f t="shared" si="11"/>
        <v>0</v>
      </c>
      <c r="BX20">
        <f t="shared" si="12"/>
        <v>1</v>
      </c>
      <c r="BZ20">
        <f t="shared" si="13"/>
        <v>0</v>
      </c>
      <c r="CA20">
        <f t="shared" si="14"/>
        <v>0</v>
      </c>
      <c r="CB20">
        <f t="shared" si="15"/>
        <v>0</v>
      </c>
      <c r="CC20">
        <f t="shared" si="16"/>
        <v>0</v>
      </c>
      <c r="CD20">
        <f t="shared" si="17"/>
        <v>0</v>
      </c>
      <c r="CE20">
        <f t="shared" si="18"/>
        <v>0</v>
      </c>
      <c r="CF20">
        <f t="shared" si="19"/>
        <v>0</v>
      </c>
      <c r="CG20">
        <f t="shared" si="20"/>
        <v>0</v>
      </c>
      <c r="CH20">
        <f t="shared" si="21"/>
        <v>1</v>
      </c>
      <c r="CI20">
        <f t="shared" si="22"/>
        <v>1</v>
      </c>
      <c r="CJ20">
        <f t="shared" si="23"/>
        <v>1</v>
      </c>
      <c r="CK20">
        <f t="shared" si="24"/>
        <v>0</v>
      </c>
      <c r="CL20">
        <f t="shared" si="25"/>
        <v>1</v>
      </c>
      <c r="CM20">
        <f t="shared" si="26"/>
        <v>0</v>
      </c>
      <c r="CN20">
        <f t="shared" si="27"/>
        <v>1</v>
      </c>
      <c r="CO20">
        <f t="shared" si="28"/>
        <v>0</v>
      </c>
      <c r="CP20">
        <f t="shared" si="29"/>
        <v>0</v>
      </c>
      <c r="CQ20">
        <f t="shared" si="30"/>
        <v>0</v>
      </c>
      <c r="CR20">
        <f t="shared" si="31"/>
        <v>0</v>
      </c>
      <c r="CS20">
        <f t="shared" si="32"/>
        <v>1</v>
      </c>
      <c r="CT20">
        <f t="shared" si="33"/>
        <v>1</v>
      </c>
      <c r="CU20">
        <f t="shared" si="34"/>
        <v>1</v>
      </c>
      <c r="CV20">
        <f t="shared" si="35"/>
        <v>0</v>
      </c>
      <c r="CW20">
        <f t="shared" si="36"/>
        <v>1</v>
      </c>
    </row>
    <row r="21" spans="1:101" ht="15">
      <c r="A21" s="26">
        <v>20</v>
      </c>
      <c r="B21" s="49" t="s">
        <v>189</v>
      </c>
      <c r="C21" s="50" t="s">
        <v>170</v>
      </c>
      <c r="D21" s="29">
        <v>0</v>
      </c>
      <c r="E21" s="29">
        <v>0</v>
      </c>
      <c r="F21" s="29">
        <v>0</v>
      </c>
      <c r="G21" s="29">
        <v>1</v>
      </c>
      <c r="H21" s="29">
        <v>1</v>
      </c>
      <c r="I21" s="29">
        <v>0</v>
      </c>
      <c r="J21" s="29">
        <v>1</v>
      </c>
      <c r="K21" s="29">
        <v>0</v>
      </c>
      <c r="L21" s="29">
        <v>0</v>
      </c>
      <c r="M21" s="29">
        <v>0</v>
      </c>
      <c r="N21" s="29">
        <v>1</v>
      </c>
      <c r="O21" s="29">
        <v>0</v>
      </c>
      <c r="P21" s="29">
        <v>0</v>
      </c>
      <c r="Q21" s="29">
        <v>0</v>
      </c>
      <c r="R21" s="29">
        <v>1</v>
      </c>
      <c r="S21" s="29">
        <v>1</v>
      </c>
      <c r="T21" s="29">
        <v>1</v>
      </c>
      <c r="U21" s="29">
        <v>1</v>
      </c>
      <c r="V21" s="29">
        <v>1</v>
      </c>
      <c r="W21" s="29">
        <v>1</v>
      </c>
      <c r="X21" s="29">
        <v>1</v>
      </c>
      <c r="Y21" s="29">
        <v>0</v>
      </c>
      <c r="Z21" s="29">
        <v>0</v>
      </c>
      <c r="AA21" s="29">
        <v>0</v>
      </c>
      <c r="AB21" s="29">
        <v>1</v>
      </c>
      <c r="AC21" s="29">
        <v>0</v>
      </c>
      <c r="AD21" s="29">
        <v>1</v>
      </c>
      <c r="AE21" s="29">
        <v>1</v>
      </c>
      <c r="AF21" s="29">
        <v>0</v>
      </c>
      <c r="AG21" s="29">
        <v>1</v>
      </c>
      <c r="AH21" s="29">
        <v>1</v>
      </c>
      <c r="AI21" s="29">
        <v>0</v>
      </c>
      <c r="AJ21" s="29">
        <v>0</v>
      </c>
      <c r="AK21" s="29">
        <v>0</v>
      </c>
      <c r="AL21" s="29">
        <v>0</v>
      </c>
      <c r="AM21" s="29">
        <v>1</v>
      </c>
      <c r="AN21" s="29">
        <v>0</v>
      </c>
      <c r="AO21" s="29">
        <v>0</v>
      </c>
      <c r="AP21" s="29">
        <v>0</v>
      </c>
      <c r="AQ21" s="29">
        <v>0</v>
      </c>
      <c r="AR21" s="29">
        <v>1</v>
      </c>
      <c r="AS21" s="29">
        <v>0</v>
      </c>
      <c r="AT21" s="29">
        <v>0</v>
      </c>
      <c r="AU21" s="29">
        <v>0</v>
      </c>
      <c r="AV21" s="29">
        <v>0</v>
      </c>
      <c r="AW21" s="29">
        <v>1</v>
      </c>
      <c r="AX21" s="29">
        <v>1</v>
      </c>
      <c r="AY21" s="29">
        <v>1</v>
      </c>
      <c r="AZ21" s="29">
        <v>0</v>
      </c>
      <c r="BA21" s="29">
        <v>1</v>
      </c>
      <c r="BB21" s="29">
        <v>0</v>
      </c>
      <c r="BC21" s="29">
        <v>0</v>
      </c>
      <c r="BD21" s="29">
        <v>1</v>
      </c>
      <c r="BE21" s="29">
        <v>0</v>
      </c>
      <c r="BF21" s="29">
        <v>1</v>
      </c>
      <c r="BG21" s="29">
        <v>1</v>
      </c>
      <c r="BH21" s="29">
        <v>0</v>
      </c>
      <c r="BI21" s="26">
        <f>SUM(BZ21:CW21)</f>
        <v>11</v>
      </c>
      <c r="BJ21" s="26">
        <f t="shared" si="2"/>
        <v>11</v>
      </c>
      <c r="BK21" s="26">
        <f t="shared" si="3"/>
        <v>4</v>
      </c>
      <c r="BL21" s="26">
        <f t="shared" si="0"/>
        <v>3</v>
      </c>
      <c r="BM21" s="26">
        <f t="shared" si="0"/>
        <v>3</v>
      </c>
      <c r="BP21">
        <f t="shared" si="4"/>
        <v>0</v>
      </c>
      <c r="BQ21">
        <f t="shared" si="5"/>
        <v>0</v>
      </c>
      <c r="BR21">
        <f t="shared" si="6"/>
        <v>1</v>
      </c>
      <c r="BS21">
        <f t="shared" si="7"/>
        <v>1</v>
      </c>
      <c r="BT21">
        <f t="shared" si="8"/>
        <v>0</v>
      </c>
      <c r="BU21">
        <f t="shared" si="9"/>
        <v>0</v>
      </c>
      <c r="BV21">
        <f t="shared" si="10"/>
        <v>1</v>
      </c>
      <c r="BW21">
        <f t="shared" si="11"/>
        <v>0</v>
      </c>
      <c r="BX21">
        <f t="shared" si="12"/>
        <v>1</v>
      </c>
      <c r="BZ21">
        <f t="shared" si="13"/>
        <v>0</v>
      </c>
      <c r="CA21">
        <f t="shared" si="14"/>
        <v>0</v>
      </c>
      <c r="CB21">
        <f t="shared" si="15"/>
        <v>0</v>
      </c>
      <c r="CC21">
        <f t="shared" si="16"/>
        <v>0</v>
      </c>
      <c r="CD21">
        <f t="shared" si="17"/>
        <v>0</v>
      </c>
      <c r="CE21">
        <f t="shared" si="18"/>
        <v>1</v>
      </c>
      <c r="CF21">
        <f t="shared" si="19"/>
        <v>0</v>
      </c>
      <c r="CG21">
        <f t="shared" si="20"/>
        <v>1</v>
      </c>
      <c r="CH21">
        <f t="shared" si="21"/>
        <v>1</v>
      </c>
      <c r="CI21">
        <f t="shared" si="22"/>
        <v>1</v>
      </c>
      <c r="CJ21">
        <f t="shared" si="23"/>
        <v>0</v>
      </c>
      <c r="CK21">
        <f t="shared" si="24"/>
        <v>0</v>
      </c>
      <c r="CL21">
        <f t="shared" si="25"/>
        <v>1</v>
      </c>
      <c r="CM21">
        <f t="shared" si="26"/>
        <v>0</v>
      </c>
      <c r="CN21">
        <f t="shared" si="27"/>
        <v>1</v>
      </c>
      <c r="CO21">
        <f t="shared" si="28"/>
        <v>1</v>
      </c>
      <c r="CP21">
        <f t="shared" si="29"/>
        <v>0</v>
      </c>
      <c r="CQ21">
        <f t="shared" si="30"/>
        <v>0</v>
      </c>
      <c r="CR21">
        <f t="shared" si="31"/>
        <v>0</v>
      </c>
      <c r="CS21">
        <f t="shared" si="32"/>
        <v>1</v>
      </c>
      <c r="CT21">
        <f t="shared" si="33"/>
        <v>1</v>
      </c>
      <c r="CU21">
        <f t="shared" si="34"/>
        <v>1</v>
      </c>
      <c r="CV21">
        <f t="shared" si="35"/>
        <v>0</v>
      </c>
      <c r="CW21">
        <f t="shared" si="36"/>
        <v>1</v>
      </c>
    </row>
    <row r="22" spans="1:101" ht="15">
      <c r="A22" s="26">
        <v>21</v>
      </c>
      <c r="B22" s="49" t="s">
        <v>190</v>
      </c>
      <c r="C22" s="50" t="s">
        <v>170</v>
      </c>
      <c r="D22" s="29">
        <v>1</v>
      </c>
      <c r="E22" s="29">
        <v>1</v>
      </c>
      <c r="F22" s="29">
        <v>1</v>
      </c>
      <c r="G22" s="29">
        <v>0</v>
      </c>
      <c r="H22" s="29">
        <v>0</v>
      </c>
      <c r="I22" s="29">
        <v>1</v>
      </c>
      <c r="J22" s="29">
        <v>1</v>
      </c>
      <c r="K22" s="29">
        <v>0</v>
      </c>
      <c r="L22" s="29">
        <v>1</v>
      </c>
      <c r="M22" s="29">
        <v>1</v>
      </c>
      <c r="N22" s="29">
        <v>1</v>
      </c>
      <c r="O22" s="29">
        <v>1</v>
      </c>
      <c r="P22" s="29">
        <v>1</v>
      </c>
      <c r="Q22" s="29">
        <v>1</v>
      </c>
      <c r="R22" s="29">
        <v>0</v>
      </c>
      <c r="S22" s="29">
        <v>1</v>
      </c>
      <c r="T22" s="29">
        <v>1</v>
      </c>
      <c r="U22" s="29">
        <v>1</v>
      </c>
      <c r="V22" s="29">
        <v>1</v>
      </c>
      <c r="W22" s="29">
        <v>1</v>
      </c>
      <c r="X22" s="29">
        <v>1</v>
      </c>
      <c r="Y22" s="29">
        <v>1</v>
      </c>
      <c r="Z22" s="29">
        <v>1</v>
      </c>
      <c r="AA22" s="29">
        <v>0</v>
      </c>
      <c r="AB22" s="29">
        <v>0</v>
      </c>
      <c r="AC22" s="29">
        <v>1</v>
      </c>
      <c r="AD22" s="29">
        <v>0</v>
      </c>
      <c r="AE22" s="29">
        <v>1</v>
      </c>
      <c r="AF22" s="29">
        <v>1</v>
      </c>
      <c r="AG22" s="29">
        <v>1</v>
      </c>
      <c r="AH22" s="29">
        <v>1</v>
      </c>
      <c r="AI22" s="29">
        <v>1</v>
      </c>
      <c r="AJ22" s="29">
        <v>1</v>
      </c>
      <c r="AK22" s="29">
        <v>0</v>
      </c>
      <c r="AL22" s="29">
        <v>1</v>
      </c>
      <c r="AM22" s="29">
        <v>1</v>
      </c>
      <c r="AN22" s="29">
        <v>1</v>
      </c>
      <c r="AO22" s="29">
        <v>1</v>
      </c>
      <c r="AP22" s="29">
        <v>0</v>
      </c>
      <c r="AQ22" s="29">
        <v>0</v>
      </c>
      <c r="AR22" s="29">
        <v>1</v>
      </c>
      <c r="AS22" s="29">
        <v>1</v>
      </c>
      <c r="AT22" s="29">
        <v>0</v>
      </c>
      <c r="AU22" s="29">
        <v>0</v>
      </c>
      <c r="AV22" s="29">
        <v>1</v>
      </c>
      <c r="AW22" s="29">
        <v>1</v>
      </c>
      <c r="AX22" s="29">
        <v>1</v>
      </c>
      <c r="AY22" s="29">
        <v>0</v>
      </c>
      <c r="AZ22" s="29">
        <v>0</v>
      </c>
      <c r="BA22" s="29">
        <v>1</v>
      </c>
      <c r="BB22" s="29">
        <v>0</v>
      </c>
      <c r="BC22" s="29">
        <v>1</v>
      </c>
      <c r="BD22" s="29">
        <v>0</v>
      </c>
      <c r="BE22" s="29">
        <v>1</v>
      </c>
      <c r="BF22" s="29">
        <v>0</v>
      </c>
      <c r="BG22" s="29">
        <v>1</v>
      </c>
      <c r="BH22" s="29">
        <v>0</v>
      </c>
      <c r="BI22" s="26">
        <f t="shared" si="1"/>
        <v>12</v>
      </c>
      <c r="BJ22" s="26">
        <f t="shared" si="2"/>
        <v>19</v>
      </c>
      <c r="BK22" s="26">
        <f t="shared" si="3"/>
        <v>3</v>
      </c>
      <c r="BL22" s="26">
        <f t="shared" si="0"/>
        <v>3</v>
      </c>
      <c r="BM22" s="26">
        <f t="shared" si="0"/>
        <v>5</v>
      </c>
      <c r="BP22">
        <f t="shared" si="4"/>
        <v>1</v>
      </c>
      <c r="BQ22">
        <f t="shared" si="5"/>
        <v>0</v>
      </c>
      <c r="BR22">
        <f t="shared" si="6"/>
        <v>1</v>
      </c>
      <c r="BS22">
        <f t="shared" si="7"/>
        <v>0</v>
      </c>
      <c r="BT22">
        <f t="shared" si="8"/>
        <v>0</v>
      </c>
      <c r="BU22">
        <f t="shared" si="9"/>
        <v>0</v>
      </c>
      <c r="BV22">
        <f t="shared" si="10"/>
        <v>0</v>
      </c>
      <c r="BW22">
        <f t="shared" si="11"/>
        <v>1</v>
      </c>
      <c r="BX22">
        <f t="shared" si="12"/>
        <v>0</v>
      </c>
      <c r="BZ22">
        <f t="shared" si="13"/>
        <v>1</v>
      </c>
      <c r="CA22">
        <f t="shared" si="14"/>
        <v>1</v>
      </c>
      <c r="CB22">
        <f t="shared" si="15"/>
        <v>0</v>
      </c>
      <c r="CC22">
        <f t="shared" si="16"/>
        <v>1</v>
      </c>
      <c r="CD22">
        <f t="shared" si="17"/>
        <v>1</v>
      </c>
      <c r="CE22">
        <f t="shared" si="18"/>
        <v>1</v>
      </c>
      <c r="CF22">
        <f t="shared" si="19"/>
        <v>1</v>
      </c>
      <c r="CG22">
        <f t="shared" si="20"/>
        <v>0</v>
      </c>
      <c r="CH22">
        <f t="shared" si="21"/>
        <v>0</v>
      </c>
      <c r="CI22">
        <f t="shared" si="22"/>
        <v>0</v>
      </c>
      <c r="CJ22">
        <f t="shared" si="23"/>
        <v>0</v>
      </c>
      <c r="CK22">
        <f t="shared" si="24"/>
        <v>0</v>
      </c>
      <c r="CL22">
        <f t="shared" si="25"/>
        <v>1</v>
      </c>
      <c r="CM22">
        <f t="shared" si="26"/>
        <v>0</v>
      </c>
      <c r="CN22">
        <f t="shared" si="27"/>
        <v>0</v>
      </c>
      <c r="CO22">
        <f t="shared" si="28"/>
        <v>1</v>
      </c>
      <c r="CP22">
        <f t="shared" si="29"/>
        <v>1</v>
      </c>
      <c r="CQ22">
        <f t="shared" si="30"/>
        <v>1</v>
      </c>
      <c r="CR22">
        <f t="shared" si="31"/>
        <v>0</v>
      </c>
      <c r="CS22">
        <f t="shared" si="32"/>
        <v>0</v>
      </c>
      <c r="CT22">
        <f t="shared" si="33"/>
        <v>0</v>
      </c>
      <c r="CU22">
        <f t="shared" si="34"/>
        <v>1</v>
      </c>
      <c r="CV22">
        <f t="shared" si="35"/>
        <v>0</v>
      </c>
      <c r="CW22">
        <f t="shared" si="36"/>
        <v>1</v>
      </c>
    </row>
    <row r="23" spans="1:101" ht="15">
      <c r="A23" s="26">
        <v>22</v>
      </c>
      <c r="B23" s="49" t="s">
        <v>191</v>
      </c>
      <c r="C23" s="50" t="s">
        <v>170</v>
      </c>
      <c r="D23" s="29">
        <v>1</v>
      </c>
      <c r="E23" s="29">
        <v>0</v>
      </c>
      <c r="F23" s="29">
        <v>0</v>
      </c>
      <c r="G23" s="29">
        <v>0</v>
      </c>
      <c r="H23" s="29">
        <v>0</v>
      </c>
      <c r="I23" s="29">
        <v>1</v>
      </c>
      <c r="J23" s="29">
        <v>0</v>
      </c>
      <c r="K23" s="29">
        <v>1</v>
      </c>
      <c r="L23" s="29">
        <v>0</v>
      </c>
      <c r="M23" s="29">
        <v>0</v>
      </c>
      <c r="N23" s="29">
        <v>1</v>
      </c>
      <c r="O23" s="29">
        <v>0</v>
      </c>
      <c r="P23" s="29">
        <v>0</v>
      </c>
      <c r="Q23" s="29">
        <v>1</v>
      </c>
      <c r="R23" s="29">
        <v>0</v>
      </c>
      <c r="S23" s="29">
        <v>0</v>
      </c>
      <c r="T23" s="29">
        <v>1</v>
      </c>
      <c r="U23" s="29">
        <v>1</v>
      </c>
      <c r="V23" s="29">
        <v>1</v>
      </c>
      <c r="W23" s="29">
        <v>1</v>
      </c>
      <c r="X23" s="29">
        <v>1</v>
      </c>
      <c r="Y23" s="29">
        <v>1</v>
      </c>
      <c r="Z23" s="29">
        <v>0</v>
      </c>
      <c r="AA23" s="29">
        <v>0</v>
      </c>
      <c r="AB23" s="29">
        <v>1</v>
      </c>
      <c r="AC23" s="29">
        <v>0</v>
      </c>
      <c r="AD23" s="29">
        <v>1</v>
      </c>
      <c r="AE23" s="29">
        <v>1</v>
      </c>
      <c r="AF23" s="29">
        <v>1</v>
      </c>
      <c r="AG23" s="29">
        <v>0</v>
      </c>
      <c r="AH23" s="29">
        <v>1</v>
      </c>
      <c r="AI23" s="29">
        <v>0</v>
      </c>
      <c r="AJ23" s="29">
        <v>1</v>
      </c>
      <c r="AK23" s="29">
        <v>1</v>
      </c>
      <c r="AL23" s="29">
        <v>1</v>
      </c>
      <c r="AM23" s="29">
        <v>1</v>
      </c>
      <c r="AN23" s="29">
        <v>0</v>
      </c>
      <c r="AO23" s="29">
        <v>0</v>
      </c>
      <c r="AP23" s="29">
        <v>1</v>
      </c>
      <c r="AQ23" s="29">
        <v>0</v>
      </c>
      <c r="AR23" s="29">
        <v>1</v>
      </c>
      <c r="AS23" s="29">
        <v>1</v>
      </c>
      <c r="AT23" s="29">
        <v>0</v>
      </c>
      <c r="AU23" s="29">
        <v>0</v>
      </c>
      <c r="AV23" s="29">
        <v>1</v>
      </c>
      <c r="AW23" s="29">
        <v>1</v>
      </c>
      <c r="AX23" s="29">
        <v>0</v>
      </c>
      <c r="AY23" s="29">
        <v>0</v>
      </c>
      <c r="AZ23" s="29">
        <v>0</v>
      </c>
      <c r="BA23" s="29">
        <v>0</v>
      </c>
      <c r="BB23" s="29">
        <v>0</v>
      </c>
      <c r="BC23" s="29">
        <v>0</v>
      </c>
      <c r="BD23" s="29">
        <v>0</v>
      </c>
      <c r="BE23" s="29">
        <v>0</v>
      </c>
      <c r="BF23" s="29">
        <v>1</v>
      </c>
      <c r="BG23" s="29">
        <v>0</v>
      </c>
      <c r="BH23" s="29">
        <v>0</v>
      </c>
      <c r="BI23" s="26">
        <f t="shared" si="1"/>
        <v>13</v>
      </c>
      <c r="BJ23" s="26">
        <f t="shared" si="2"/>
        <v>10</v>
      </c>
      <c r="BK23" s="26">
        <f t="shared" si="3"/>
        <v>6</v>
      </c>
      <c r="BL23" s="26">
        <f t="shared" si="0"/>
        <v>4</v>
      </c>
      <c r="BM23" s="26">
        <f t="shared" si="0"/>
        <v>3</v>
      </c>
      <c r="BP23">
        <f t="shared" si="4"/>
        <v>1</v>
      </c>
      <c r="BQ23">
        <f t="shared" si="5"/>
        <v>0</v>
      </c>
      <c r="BR23">
        <f t="shared" si="6"/>
        <v>1</v>
      </c>
      <c r="BS23">
        <f t="shared" si="7"/>
        <v>1</v>
      </c>
      <c r="BT23">
        <f t="shared" si="8"/>
        <v>0</v>
      </c>
      <c r="BU23">
        <f t="shared" si="9"/>
        <v>1</v>
      </c>
      <c r="BV23">
        <f t="shared" si="10"/>
        <v>0</v>
      </c>
      <c r="BW23">
        <f t="shared" si="11"/>
        <v>1</v>
      </c>
      <c r="BX23">
        <f t="shared" si="12"/>
        <v>1</v>
      </c>
      <c r="BZ23">
        <f t="shared" si="13"/>
        <v>1</v>
      </c>
      <c r="CA23">
        <f t="shared" si="14"/>
        <v>0</v>
      </c>
      <c r="CB23">
        <f t="shared" si="15"/>
        <v>1</v>
      </c>
      <c r="CC23">
        <f t="shared" si="16"/>
        <v>0</v>
      </c>
      <c r="CD23">
        <f t="shared" si="17"/>
        <v>0</v>
      </c>
      <c r="CE23">
        <f t="shared" si="18"/>
        <v>1</v>
      </c>
      <c r="CF23">
        <f t="shared" si="19"/>
        <v>1</v>
      </c>
      <c r="CG23">
        <f t="shared" si="20"/>
        <v>1</v>
      </c>
      <c r="CH23">
        <f t="shared" si="21"/>
        <v>1</v>
      </c>
      <c r="CI23">
        <f t="shared" si="22"/>
        <v>1</v>
      </c>
      <c r="CJ23">
        <f t="shared" si="23"/>
        <v>1</v>
      </c>
      <c r="CK23">
        <f t="shared" si="24"/>
        <v>0</v>
      </c>
      <c r="CL23">
        <f t="shared" si="25"/>
        <v>1</v>
      </c>
      <c r="CM23">
        <f t="shared" si="26"/>
        <v>0</v>
      </c>
      <c r="CN23">
        <f t="shared" si="27"/>
        <v>0</v>
      </c>
      <c r="CO23">
        <f t="shared" si="28"/>
        <v>0</v>
      </c>
      <c r="CP23">
        <f t="shared" si="29"/>
        <v>1</v>
      </c>
      <c r="CQ23">
        <f t="shared" si="30"/>
        <v>1</v>
      </c>
      <c r="CR23">
        <f t="shared" si="31"/>
        <v>0</v>
      </c>
      <c r="CS23">
        <f t="shared" si="32"/>
        <v>0</v>
      </c>
      <c r="CT23">
        <f t="shared" si="33"/>
        <v>1</v>
      </c>
      <c r="CU23">
        <f t="shared" si="34"/>
        <v>0</v>
      </c>
      <c r="CV23">
        <f t="shared" si="35"/>
        <v>0</v>
      </c>
      <c r="CW23">
        <f t="shared" si="36"/>
        <v>1</v>
      </c>
    </row>
    <row r="24" spans="1:101" ht="15">
      <c r="A24" s="26">
        <v>23</v>
      </c>
      <c r="B24" s="49" t="s">
        <v>192</v>
      </c>
      <c r="C24" s="50" t="s">
        <v>170</v>
      </c>
      <c r="D24" s="29">
        <v>1</v>
      </c>
      <c r="E24" s="29">
        <v>1</v>
      </c>
      <c r="F24" s="29">
        <v>0</v>
      </c>
      <c r="G24" s="29">
        <v>1</v>
      </c>
      <c r="H24" s="29">
        <v>0</v>
      </c>
      <c r="I24" s="29">
        <v>1</v>
      </c>
      <c r="J24" s="29">
        <v>1</v>
      </c>
      <c r="K24" s="29">
        <v>0</v>
      </c>
      <c r="L24" s="29">
        <v>1</v>
      </c>
      <c r="M24" s="29">
        <v>0</v>
      </c>
      <c r="N24" s="29">
        <v>1</v>
      </c>
      <c r="O24" s="29">
        <v>1</v>
      </c>
      <c r="P24" s="29">
        <v>1</v>
      </c>
      <c r="Q24" s="29">
        <v>1</v>
      </c>
      <c r="R24" s="29">
        <v>0</v>
      </c>
      <c r="S24" s="29">
        <v>1</v>
      </c>
      <c r="T24" s="29">
        <v>1</v>
      </c>
      <c r="U24" s="29">
        <v>1</v>
      </c>
      <c r="V24" s="29">
        <v>1</v>
      </c>
      <c r="W24" s="29">
        <v>0</v>
      </c>
      <c r="X24" s="29">
        <v>1</v>
      </c>
      <c r="Y24" s="29">
        <v>0</v>
      </c>
      <c r="Z24" s="29">
        <v>1</v>
      </c>
      <c r="AA24" s="29">
        <v>0</v>
      </c>
      <c r="AB24" s="29">
        <v>1</v>
      </c>
      <c r="AC24" s="29">
        <v>1</v>
      </c>
      <c r="AD24" s="29">
        <v>1</v>
      </c>
      <c r="AE24" s="29">
        <v>1</v>
      </c>
      <c r="AF24" s="29">
        <v>1</v>
      </c>
      <c r="AG24" s="29">
        <v>1</v>
      </c>
      <c r="AH24" s="29">
        <v>1</v>
      </c>
      <c r="AI24" s="29">
        <v>0</v>
      </c>
      <c r="AJ24" s="29">
        <v>1</v>
      </c>
      <c r="AK24" s="29">
        <v>1</v>
      </c>
      <c r="AL24" s="29">
        <v>0</v>
      </c>
      <c r="AM24" s="29">
        <v>1</v>
      </c>
      <c r="AN24" s="29">
        <v>1</v>
      </c>
      <c r="AO24" s="29">
        <v>0</v>
      </c>
      <c r="AP24" s="29">
        <v>1</v>
      </c>
      <c r="AQ24" s="29">
        <v>1</v>
      </c>
      <c r="AR24" s="29">
        <v>1</v>
      </c>
      <c r="AS24" s="29">
        <v>0</v>
      </c>
      <c r="AT24" s="29">
        <v>0</v>
      </c>
      <c r="AU24" s="29">
        <v>1</v>
      </c>
      <c r="AV24" s="29">
        <v>0</v>
      </c>
      <c r="AW24" s="29">
        <v>1</v>
      </c>
      <c r="AX24" s="29">
        <v>0</v>
      </c>
      <c r="AY24" s="29">
        <v>0</v>
      </c>
      <c r="AZ24" s="29">
        <v>0</v>
      </c>
      <c r="BA24" s="29">
        <v>1</v>
      </c>
      <c r="BB24" s="29">
        <v>0</v>
      </c>
      <c r="BC24" s="29">
        <v>1</v>
      </c>
      <c r="BD24" s="29">
        <v>0</v>
      </c>
      <c r="BE24" s="29">
        <v>1</v>
      </c>
      <c r="BF24" s="29">
        <v>1</v>
      </c>
      <c r="BG24" s="29">
        <v>0</v>
      </c>
      <c r="BH24" s="29">
        <v>0</v>
      </c>
      <c r="BI24" s="26">
        <f t="shared" si="1"/>
        <v>13</v>
      </c>
      <c r="BJ24" s="26">
        <f t="shared" si="2"/>
        <v>18</v>
      </c>
      <c r="BK24" s="26">
        <f t="shared" si="3"/>
        <v>4</v>
      </c>
      <c r="BL24" s="26">
        <f t="shared" si="0"/>
        <v>4</v>
      </c>
      <c r="BM24" s="26">
        <f t="shared" si="0"/>
        <v>5</v>
      </c>
      <c r="BP24">
        <f t="shared" si="4"/>
        <v>1</v>
      </c>
      <c r="BQ24">
        <f t="shared" si="5"/>
        <v>0</v>
      </c>
      <c r="BR24">
        <f t="shared" si="6"/>
        <v>1</v>
      </c>
      <c r="BS24">
        <f t="shared" si="7"/>
        <v>0</v>
      </c>
      <c r="BT24">
        <f t="shared" si="8"/>
        <v>0</v>
      </c>
      <c r="BU24">
        <f t="shared" si="9"/>
        <v>0</v>
      </c>
      <c r="BV24">
        <f t="shared" si="10"/>
        <v>1</v>
      </c>
      <c r="BW24">
        <f t="shared" si="11"/>
        <v>1</v>
      </c>
      <c r="BX24">
        <f t="shared" si="12"/>
        <v>0</v>
      </c>
      <c r="BZ24">
        <f t="shared" si="13"/>
        <v>1</v>
      </c>
      <c r="CA24">
        <f t="shared" si="14"/>
        <v>0</v>
      </c>
      <c r="CB24">
        <f t="shared" si="15"/>
        <v>0</v>
      </c>
      <c r="CC24">
        <f t="shared" si="16"/>
        <v>0</v>
      </c>
      <c r="CD24">
        <f t="shared" si="17"/>
        <v>1</v>
      </c>
      <c r="CE24">
        <f t="shared" si="18"/>
        <v>1</v>
      </c>
      <c r="CF24">
        <f t="shared" si="19"/>
        <v>0</v>
      </c>
      <c r="CG24">
        <f t="shared" si="20"/>
        <v>1</v>
      </c>
      <c r="CH24">
        <f t="shared" si="21"/>
        <v>1</v>
      </c>
      <c r="CI24">
        <f t="shared" si="22"/>
        <v>0</v>
      </c>
      <c r="CJ24">
        <f t="shared" si="23"/>
        <v>1</v>
      </c>
      <c r="CK24">
        <f t="shared" si="24"/>
        <v>1</v>
      </c>
      <c r="CL24">
        <f t="shared" si="25"/>
        <v>1</v>
      </c>
      <c r="CM24">
        <f t="shared" si="26"/>
        <v>0</v>
      </c>
      <c r="CN24">
        <f t="shared" si="27"/>
        <v>0</v>
      </c>
      <c r="CO24">
        <f t="shared" si="28"/>
        <v>0</v>
      </c>
      <c r="CP24">
        <f t="shared" si="29"/>
        <v>1</v>
      </c>
      <c r="CQ24">
        <f t="shared" si="30"/>
        <v>1</v>
      </c>
      <c r="CR24">
        <f t="shared" si="31"/>
        <v>1</v>
      </c>
      <c r="CS24">
        <f t="shared" si="32"/>
        <v>0</v>
      </c>
      <c r="CT24">
        <f t="shared" si="33"/>
        <v>1</v>
      </c>
      <c r="CU24">
        <f t="shared" si="34"/>
        <v>0</v>
      </c>
      <c r="CV24">
        <f t="shared" si="35"/>
        <v>0</v>
      </c>
      <c r="CW24">
        <f t="shared" si="36"/>
        <v>1</v>
      </c>
    </row>
    <row r="25" spans="1:101" ht="15">
      <c r="A25" s="26">
        <v>24</v>
      </c>
      <c r="B25" s="51" t="s">
        <v>193</v>
      </c>
      <c r="C25" s="50" t="s">
        <v>170</v>
      </c>
      <c r="D25" s="29">
        <v>1</v>
      </c>
      <c r="E25" s="29">
        <v>1</v>
      </c>
      <c r="F25" s="29">
        <v>0</v>
      </c>
      <c r="G25" s="29">
        <v>1</v>
      </c>
      <c r="H25" s="29">
        <v>1</v>
      </c>
      <c r="I25" s="29">
        <v>1</v>
      </c>
      <c r="J25" s="29">
        <v>1</v>
      </c>
      <c r="K25" s="29">
        <v>0</v>
      </c>
      <c r="L25" s="29">
        <v>1</v>
      </c>
      <c r="M25" s="29">
        <v>0</v>
      </c>
      <c r="N25" s="29">
        <v>1</v>
      </c>
      <c r="O25" s="29">
        <v>1</v>
      </c>
      <c r="P25" s="29">
        <v>1</v>
      </c>
      <c r="Q25" s="29">
        <v>1</v>
      </c>
      <c r="R25" s="29">
        <v>1</v>
      </c>
      <c r="S25" s="29">
        <v>1</v>
      </c>
      <c r="T25" s="29">
        <v>1</v>
      </c>
      <c r="U25" s="29">
        <v>1</v>
      </c>
      <c r="V25" s="29">
        <v>1</v>
      </c>
      <c r="W25" s="29">
        <v>0</v>
      </c>
      <c r="X25" s="29">
        <v>1</v>
      </c>
      <c r="Y25" s="29">
        <v>0</v>
      </c>
      <c r="Z25" s="29">
        <v>1</v>
      </c>
      <c r="AA25" s="29">
        <v>0</v>
      </c>
      <c r="AB25" s="29">
        <v>0</v>
      </c>
      <c r="AC25" s="29">
        <v>0</v>
      </c>
      <c r="AD25" s="29">
        <v>1</v>
      </c>
      <c r="AE25" s="29">
        <v>1</v>
      </c>
      <c r="AF25" s="29">
        <v>1</v>
      </c>
      <c r="AG25" s="29">
        <v>1</v>
      </c>
      <c r="AH25" s="29">
        <v>1</v>
      </c>
      <c r="AI25" s="29">
        <v>0</v>
      </c>
      <c r="AJ25" s="29">
        <v>1</v>
      </c>
      <c r="AK25" s="29">
        <v>1</v>
      </c>
      <c r="AL25" s="29">
        <v>1</v>
      </c>
      <c r="AM25" s="29">
        <v>1</v>
      </c>
      <c r="AN25" s="29">
        <v>1</v>
      </c>
      <c r="AO25" s="29">
        <v>1</v>
      </c>
      <c r="AP25" s="29">
        <v>1</v>
      </c>
      <c r="AQ25" s="29">
        <v>1</v>
      </c>
      <c r="AR25" s="29">
        <v>0</v>
      </c>
      <c r="AS25" s="29">
        <v>1</v>
      </c>
      <c r="AT25" s="29">
        <v>1</v>
      </c>
      <c r="AU25" s="29">
        <v>1</v>
      </c>
      <c r="AV25" s="29">
        <v>0</v>
      </c>
      <c r="AW25" s="29">
        <v>1</v>
      </c>
      <c r="AX25" s="29">
        <v>1</v>
      </c>
      <c r="AY25" s="29">
        <v>1</v>
      </c>
      <c r="AZ25" s="29">
        <v>0</v>
      </c>
      <c r="BA25" s="29">
        <v>1</v>
      </c>
      <c r="BB25" s="29">
        <v>1</v>
      </c>
      <c r="BC25" s="29">
        <v>1</v>
      </c>
      <c r="BD25" s="29">
        <v>0</v>
      </c>
      <c r="BE25" s="29">
        <v>1</v>
      </c>
      <c r="BF25" s="29">
        <v>1</v>
      </c>
      <c r="BG25" s="29">
        <v>0</v>
      </c>
      <c r="BH25" s="29">
        <v>1</v>
      </c>
      <c r="BI25" s="26">
        <f t="shared" si="1"/>
        <v>10</v>
      </c>
      <c r="BJ25" s="26">
        <f t="shared" si="2"/>
        <v>22</v>
      </c>
      <c r="BK25" s="26">
        <f t="shared" si="3"/>
        <v>2</v>
      </c>
      <c r="BL25" s="26">
        <f t="shared" si="0"/>
        <v>3</v>
      </c>
      <c r="BM25" s="26">
        <f t="shared" si="0"/>
        <v>6</v>
      </c>
      <c r="BP25">
        <f t="shared" si="4"/>
        <v>1</v>
      </c>
      <c r="BQ25">
        <f t="shared" si="5"/>
        <v>0</v>
      </c>
      <c r="BR25">
        <f t="shared" si="6"/>
        <v>1</v>
      </c>
      <c r="BS25">
        <f t="shared" si="7"/>
        <v>0</v>
      </c>
      <c r="BT25">
        <f t="shared" si="8"/>
        <v>0</v>
      </c>
      <c r="BU25">
        <f t="shared" si="9"/>
        <v>0</v>
      </c>
      <c r="BV25">
        <f t="shared" si="10"/>
        <v>0</v>
      </c>
      <c r="BW25">
        <f t="shared" si="11"/>
        <v>0</v>
      </c>
      <c r="BX25">
        <f t="shared" si="12"/>
        <v>0</v>
      </c>
      <c r="BZ25">
        <f t="shared" si="13"/>
        <v>1</v>
      </c>
      <c r="CA25">
        <f t="shared" si="14"/>
        <v>0</v>
      </c>
      <c r="CB25">
        <f t="shared" si="15"/>
        <v>0</v>
      </c>
      <c r="CC25">
        <f t="shared" si="16"/>
        <v>0</v>
      </c>
      <c r="CD25">
        <f t="shared" si="17"/>
        <v>1</v>
      </c>
      <c r="CE25">
        <f t="shared" si="18"/>
        <v>1</v>
      </c>
      <c r="CF25">
        <f t="shared" si="19"/>
        <v>0</v>
      </c>
      <c r="CG25">
        <f t="shared" si="20"/>
        <v>0</v>
      </c>
      <c r="CH25">
        <f t="shared" si="21"/>
        <v>1</v>
      </c>
      <c r="CI25">
        <f t="shared" si="22"/>
        <v>0</v>
      </c>
      <c r="CJ25">
        <f t="shared" si="23"/>
        <v>1</v>
      </c>
      <c r="CK25">
        <f t="shared" si="24"/>
        <v>1</v>
      </c>
      <c r="CL25">
        <f t="shared" si="25"/>
        <v>1</v>
      </c>
      <c r="CM25">
        <f t="shared" si="26"/>
        <v>0</v>
      </c>
      <c r="CN25">
        <f t="shared" si="27"/>
        <v>0</v>
      </c>
      <c r="CO25">
        <f t="shared" si="28"/>
        <v>0</v>
      </c>
      <c r="CP25">
        <f t="shared" si="29"/>
        <v>0</v>
      </c>
      <c r="CQ25">
        <f t="shared" si="30"/>
        <v>0</v>
      </c>
      <c r="CR25">
        <f t="shared" si="31"/>
        <v>1</v>
      </c>
      <c r="CS25">
        <f t="shared" si="32"/>
        <v>0</v>
      </c>
      <c r="CT25">
        <f t="shared" si="33"/>
        <v>1</v>
      </c>
      <c r="CU25">
        <f t="shared" si="34"/>
        <v>0</v>
      </c>
      <c r="CV25">
        <f t="shared" si="35"/>
        <v>1</v>
      </c>
      <c r="CW25">
        <f t="shared" si="36"/>
        <v>0</v>
      </c>
    </row>
    <row r="26" spans="1:101" ht="15">
      <c r="A26" s="26">
        <v>25</v>
      </c>
      <c r="B26" s="51" t="s">
        <v>194</v>
      </c>
      <c r="C26" s="50" t="s">
        <v>170</v>
      </c>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6">
        <f t="shared" si="1"/>
        <v>9</v>
      </c>
      <c r="BJ26" s="26">
        <f t="shared" si="2"/>
        <v>0</v>
      </c>
      <c r="BK26" s="26">
        <f t="shared" si="3"/>
        <v>6</v>
      </c>
      <c r="BL26" s="26">
        <f t="shared" si="0"/>
        <v>3</v>
      </c>
      <c r="BM26" s="26">
        <f t="shared" si="0"/>
        <v>0</v>
      </c>
      <c r="BP26">
        <f t="shared" si="4"/>
        <v>0</v>
      </c>
      <c r="BQ26">
        <f t="shared" si="5"/>
        <v>0</v>
      </c>
      <c r="BR26">
        <f t="shared" si="6"/>
        <v>0</v>
      </c>
      <c r="BS26">
        <f t="shared" si="7"/>
        <v>1</v>
      </c>
      <c r="BT26">
        <f t="shared" si="8"/>
        <v>1</v>
      </c>
      <c r="BU26">
        <f t="shared" si="9"/>
        <v>1</v>
      </c>
      <c r="BV26">
        <f t="shared" si="10"/>
        <v>1</v>
      </c>
      <c r="BW26">
        <f t="shared" si="11"/>
        <v>1</v>
      </c>
      <c r="BX26">
        <f t="shared" si="12"/>
        <v>1</v>
      </c>
      <c r="BZ26">
        <f t="shared" si="13"/>
        <v>0</v>
      </c>
      <c r="CA26">
        <f t="shared" si="14"/>
        <v>0</v>
      </c>
      <c r="CB26">
        <f t="shared" si="15"/>
        <v>0</v>
      </c>
      <c r="CC26">
        <f t="shared" si="16"/>
        <v>0</v>
      </c>
      <c r="CD26">
        <f t="shared" si="17"/>
        <v>0</v>
      </c>
      <c r="CE26">
        <f t="shared" si="18"/>
        <v>0</v>
      </c>
      <c r="CF26">
        <f t="shared" si="19"/>
        <v>0</v>
      </c>
      <c r="CG26">
        <f t="shared" si="20"/>
        <v>0</v>
      </c>
      <c r="CH26">
        <f t="shared" si="21"/>
        <v>0</v>
      </c>
      <c r="CI26">
        <f t="shared" si="22"/>
        <v>1</v>
      </c>
      <c r="CJ26">
        <f t="shared" si="23"/>
        <v>0</v>
      </c>
      <c r="CK26">
        <f t="shared" si="24"/>
        <v>0</v>
      </c>
      <c r="CL26">
        <f t="shared" si="25"/>
        <v>0</v>
      </c>
      <c r="CM26">
        <f t="shared" si="26"/>
        <v>0</v>
      </c>
      <c r="CN26">
        <f t="shared" si="27"/>
        <v>0</v>
      </c>
      <c r="CO26">
        <f t="shared" si="28"/>
        <v>0</v>
      </c>
      <c r="CP26">
        <f t="shared" si="29"/>
        <v>1</v>
      </c>
      <c r="CQ26">
        <f t="shared" si="30"/>
        <v>1</v>
      </c>
      <c r="CR26">
        <f t="shared" si="31"/>
        <v>1</v>
      </c>
      <c r="CS26">
        <f t="shared" si="32"/>
        <v>1</v>
      </c>
      <c r="CT26">
        <f t="shared" si="33"/>
        <v>1</v>
      </c>
      <c r="CU26">
        <f t="shared" si="34"/>
        <v>1</v>
      </c>
      <c r="CV26">
        <f t="shared" si="35"/>
        <v>1</v>
      </c>
      <c r="CW26">
        <f t="shared" si="36"/>
        <v>1</v>
      </c>
    </row>
    <row r="27" spans="1:101" ht="15">
      <c r="A27" s="26">
        <v>26</v>
      </c>
      <c r="B27" s="27"/>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6">
        <f t="shared" si="1"/>
        <v>9</v>
      </c>
      <c r="BJ27" s="26">
        <f t="shared" si="2"/>
        <v>0</v>
      </c>
      <c r="BK27" s="26">
        <f t="shared" si="3"/>
        <v>6</v>
      </c>
      <c r="BL27" s="26">
        <f t="shared" si="0"/>
        <v>3</v>
      </c>
      <c r="BM27" s="26">
        <f t="shared" si="0"/>
        <v>0</v>
      </c>
      <c r="BP27">
        <f t="shared" si="4"/>
        <v>0</v>
      </c>
      <c r="BQ27">
        <f t="shared" si="5"/>
        <v>0</v>
      </c>
      <c r="BR27">
        <f t="shared" si="6"/>
        <v>0</v>
      </c>
      <c r="BS27">
        <f t="shared" si="7"/>
        <v>1</v>
      </c>
      <c r="BT27">
        <f t="shared" si="8"/>
        <v>1</v>
      </c>
      <c r="BU27">
        <f t="shared" si="9"/>
        <v>1</v>
      </c>
      <c r="BV27">
        <f t="shared" si="10"/>
        <v>1</v>
      </c>
      <c r="BW27">
        <f t="shared" si="11"/>
        <v>1</v>
      </c>
      <c r="BX27">
        <f t="shared" si="12"/>
        <v>1</v>
      </c>
      <c r="BZ27">
        <f t="shared" si="13"/>
        <v>0</v>
      </c>
      <c r="CA27">
        <f t="shared" si="14"/>
        <v>0</v>
      </c>
      <c r="CB27">
        <f t="shared" si="15"/>
        <v>0</v>
      </c>
      <c r="CC27">
        <f t="shared" si="16"/>
        <v>0</v>
      </c>
      <c r="CD27">
        <f t="shared" si="17"/>
        <v>0</v>
      </c>
      <c r="CE27">
        <f t="shared" si="18"/>
        <v>0</v>
      </c>
      <c r="CF27">
        <f t="shared" si="19"/>
        <v>0</v>
      </c>
      <c r="CG27">
        <f t="shared" si="20"/>
        <v>0</v>
      </c>
      <c r="CH27">
        <f t="shared" si="21"/>
        <v>0</v>
      </c>
      <c r="CI27">
        <f t="shared" si="22"/>
        <v>1</v>
      </c>
      <c r="CJ27">
        <f t="shared" si="23"/>
        <v>0</v>
      </c>
      <c r="CK27">
        <f t="shared" si="24"/>
        <v>0</v>
      </c>
      <c r="CL27">
        <f t="shared" si="25"/>
        <v>0</v>
      </c>
      <c r="CM27">
        <f t="shared" si="26"/>
        <v>0</v>
      </c>
      <c r="CN27">
        <f t="shared" si="27"/>
        <v>0</v>
      </c>
      <c r="CO27">
        <f t="shared" si="28"/>
        <v>0</v>
      </c>
      <c r="CP27">
        <f t="shared" si="29"/>
        <v>1</v>
      </c>
      <c r="CQ27">
        <f t="shared" si="30"/>
        <v>1</v>
      </c>
      <c r="CR27">
        <f t="shared" si="31"/>
        <v>1</v>
      </c>
      <c r="CS27">
        <f t="shared" si="32"/>
        <v>1</v>
      </c>
      <c r="CT27">
        <f t="shared" si="33"/>
        <v>1</v>
      </c>
      <c r="CU27">
        <f t="shared" si="34"/>
        <v>1</v>
      </c>
      <c r="CV27">
        <f t="shared" si="35"/>
        <v>1</v>
      </c>
      <c r="CW27">
        <f t="shared" si="36"/>
        <v>1</v>
      </c>
    </row>
    <row r="28" spans="1:101" ht="15">
      <c r="A28" s="26">
        <v>27</v>
      </c>
      <c r="B28" s="27"/>
      <c r="C28" s="28"/>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6">
        <f t="shared" si="1"/>
        <v>9</v>
      </c>
      <c r="BJ28" s="26">
        <f t="shared" si="2"/>
        <v>0</v>
      </c>
      <c r="BK28" s="26">
        <f t="shared" si="3"/>
        <v>6</v>
      </c>
      <c r="BL28" s="26">
        <f t="shared" si="0"/>
        <v>3</v>
      </c>
      <c r="BM28" s="26">
        <f t="shared" si="0"/>
        <v>0</v>
      </c>
      <c r="BP28">
        <f t="shared" si="4"/>
        <v>0</v>
      </c>
      <c r="BQ28">
        <f t="shared" si="5"/>
        <v>0</v>
      </c>
      <c r="BR28">
        <f t="shared" si="6"/>
        <v>0</v>
      </c>
      <c r="BS28">
        <f t="shared" si="7"/>
        <v>1</v>
      </c>
      <c r="BT28">
        <f t="shared" si="8"/>
        <v>1</v>
      </c>
      <c r="BU28">
        <f t="shared" si="9"/>
        <v>1</v>
      </c>
      <c r="BV28">
        <f t="shared" si="10"/>
        <v>1</v>
      </c>
      <c r="BW28">
        <f t="shared" si="11"/>
        <v>1</v>
      </c>
      <c r="BX28">
        <f t="shared" si="12"/>
        <v>1</v>
      </c>
      <c r="BZ28">
        <f t="shared" si="13"/>
        <v>0</v>
      </c>
      <c r="CA28">
        <f t="shared" si="14"/>
        <v>0</v>
      </c>
      <c r="CB28">
        <f t="shared" si="15"/>
        <v>0</v>
      </c>
      <c r="CC28">
        <f t="shared" si="16"/>
        <v>0</v>
      </c>
      <c r="CD28">
        <f t="shared" si="17"/>
        <v>0</v>
      </c>
      <c r="CE28">
        <f t="shared" si="18"/>
        <v>0</v>
      </c>
      <c r="CF28">
        <f t="shared" si="19"/>
        <v>0</v>
      </c>
      <c r="CG28">
        <f t="shared" si="20"/>
        <v>0</v>
      </c>
      <c r="CH28">
        <f t="shared" si="21"/>
        <v>0</v>
      </c>
      <c r="CI28">
        <f t="shared" si="22"/>
        <v>1</v>
      </c>
      <c r="CJ28">
        <f t="shared" si="23"/>
        <v>0</v>
      </c>
      <c r="CK28">
        <f t="shared" si="24"/>
        <v>0</v>
      </c>
      <c r="CL28">
        <f t="shared" si="25"/>
        <v>0</v>
      </c>
      <c r="CM28">
        <f t="shared" si="26"/>
        <v>0</v>
      </c>
      <c r="CN28">
        <f t="shared" si="27"/>
        <v>0</v>
      </c>
      <c r="CO28">
        <f t="shared" si="28"/>
        <v>0</v>
      </c>
      <c r="CP28">
        <f t="shared" si="29"/>
        <v>1</v>
      </c>
      <c r="CQ28">
        <f t="shared" si="30"/>
        <v>1</v>
      </c>
      <c r="CR28">
        <f t="shared" si="31"/>
        <v>1</v>
      </c>
      <c r="CS28">
        <f t="shared" si="32"/>
        <v>1</v>
      </c>
      <c r="CT28">
        <f t="shared" si="33"/>
        <v>1</v>
      </c>
      <c r="CU28">
        <f t="shared" si="34"/>
        <v>1</v>
      </c>
      <c r="CV28">
        <f t="shared" si="35"/>
        <v>1</v>
      </c>
      <c r="CW28">
        <f t="shared" si="36"/>
        <v>1</v>
      </c>
    </row>
    <row r="29" spans="1:101" ht="15">
      <c r="A29" s="26">
        <v>28</v>
      </c>
      <c r="B29" s="27"/>
      <c r="C29" s="28"/>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6">
        <f t="shared" si="1"/>
        <v>9</v>
      </c>
      <c r="BJ29" s="26">
        <f t="shared" si="2"/>
        <v>0</v>
      </c>
      <c r="BK29" s="26">
        <f t="shared" si="3"/>
        <v>6</v>
      </c>
      <c r="BL29" s="26">
        <f t="shared" si="0"/>
        <v>3</v>
      </c>
      <c r="BM29" s="26">
        <f t="shared" si="0"/>
        <v>0</v>
      </c>
      <c r="BP29">
        <f t="shared" si="4"/>
        <v>0</v>
      </c>
      <c r="BQ29">
        <f t="shared" si="5"/>
        <v>0</v>
      </c>
      <c r="BR29">
        <f t="shared" si="6"/>
        <v>0</v>
      </c>
      <c r="BS29">
        <f t="shared" si="7"/>
        <v>1</v>
      </c>
      <c r="BT29">
        <f t="shared" si="8"/>
        <v>1</v>
      </c>
      <c r="BU29">
        <f t="shared" si="9"/>
        <v>1</v>
      </c>
      <c r="BV29">
        <f t="shared" si="10"/>
        <v>1</v>
      </c>
      <c r="BW29">
        <f t="shared" si="11"/>
        <v>1</v>
      </c>
      <c r="BX29">
        <f t="shared" si="12"/>
        <v>1</v>
      </c>
      <c r="BZ29">
        <f t="shared" si="13"/>
        <v>0</v>
      </c>
      <c r="CA29">
        <f t="shared" si="14"/>
        <v>0</v>
      </c>
      <c r="CB29">
        <f t="shared" si="15"/>
        <v>0</v>
      </c>
      <c r="CC29">
        <f t="shared" si="16"/>
        <v>0</v>
      </c>
      <c r="CD29">
        <f t="shared" si="17"/>
        <v>0</v>
      </c>
      <c r="CE29">
        <f t="shared" si="18"/>
        <v>0</v>
      </c>
      <c r="CF29">
        <f t="shared" si="19"/>
        <v>0</v>
      </c>
      <c r="CG29">
        <f t="shared" si="20"/>
        <v>0</v>
      </c>
      <c r="CH29">
        <f t="shared" si="21"/>
        <v>0</v>
      </c>
      <c r="CI29">
        <f t="shared" si="22"/>
        <v>1</v>
      </c>
      <c r="CJ29">
        <f t="shared" si="23"/>
        <v>0</v>
      </c>
      <c r="CK29">
        <f t="shared" si="24"/>
        <v>0</v>
      </c>
      <c r="CL29">
        <f t="shared" si="25"/>
        <v>0</v>
      </c>
      <c r="CM29">
        <f t="shared" si="26"/>
        <v>0</v>
      </c>
      <c r="CN29">
        <f t="shared" si="27"/>
        <v>0</v>
      </c>
      <c r="CO29">
        <f t="shared" si="28"/>
        <v>0</v>
      </c>
      <c r="CP29">
        <f t="shared" si="29"/>
        <v>1</v>
      </c>
      <c r="CQ29">
        <f t="shared" si="30"/>
        <v>1</v>
      </c>
      <c r="CR29">
        <f t="shared" si="31"/>
        <v>1</v>
      </c>
      <c r="CS29">
        <f t="shared" si="32"/>
        <v>1</v>
      </c>
      <c r="CT29">
        <f t="shared" si="33"/>
        <v>1</v>
      </c>
      <c r="CU29">
        <f t="shared" si="34"/>
        <v>1</v>
      </c>
      <c r="CV29">
        <f t="shared" si="35"/>
        <v>1</v>
      </c>
      <c r="CW29">
        <f t="shared" si="36"/>
        <v>1</v>
      </c>
    </row>
    <row r="30" spans="1:101" ht="15">
      <c r="A30" s="26">
        <v>29</v>
      </c>
      <c r="B30" s="27"/>
      <c r="C30" s="28"/>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6">
        <f t="shared" si="1"/>
        <v>9</v>
      </c>
      <c r="BJ30" s="26">
        <f t="shared" si="2"/>
        <v>0</v>
      </c>
      <c r="BK30" s="26">
        <f t="shared" si="3"/>
        <v>6</v>
      </c>
      <c r="BL30" s="26">
        <f t="shared" si="0"/>
        <v>3</v>
      </c>
      <c r="BM30" s="26">
        <f t="shared" si="0"/>
        <v>0</v>
      </c>
      <c r="BP30">
        <f t="shared" si="4"/>
        <v>0</v>
      </c>
      <c r="BQ30">
        <f t="shared" si="5"/>
        <v>0</v>
      </c>
      <c r="BR30">
        <f t="shared" si="6"/>
        <v>0</v>
      </c>
      <c r="BS30">
        <f t="shared" si="7"/>
        <v>1</v>
      </c>
      <c r="BT30">
        <f t="shared" si="8"/>
        <v>1</v>
      </c>
      <c r="BU30">
        <f t="shared" si="9"/>
        <v>1</v>
      </c>
      <c r="BV30">
        <f t="shared" si="10"/>
        <v>1</v>
      </c>
      <c r="BW30">
        <f t="shared" si="11"/>
        <v>1</v>
      </c>
      <c r="BX30">
        <f t="shared" si="12"/>
        <v>1</v>
      </c>
      <c r="BZ30">
        <f t="shared" si="13"/>
        <v>0</v>
      </c>
      <c r="CA30">
        <f t="shared" si="14"/>
        <v>0</v>
      </c>
      <c r="CB30">
        <f t="shared" si="15"/>
        <v>0</v>
      </c>
      <c r="CC30">
        <f t="shared" si="16"/>
        <v>0</v>
      </c>
      <c r="CD30">
        <f t="shared" si="17"/>
        <v>0</v>
      </c>
      <c r="CE30">
        <f t="shared" si="18"/>
        <v>0</v>
      </c>
      <c r="CF30">
        <f t="shared" si="19"/>
        <v>0</v>
      </c>
      <c r="CG30">
        <f t="shared" si="20"/>
        <v>0</v>
      </c>
      <c r="CH30">
        <f t="shared" si="21"/>
        <v>0</v>
      </c>
      <c r="CI30">
        <f t="shared" si="22"/>
        <v>1</v>
      </c>
      <c r="CJ30">
        <f t="shared" si="23"/>
        <v>0</v>
      </c>
      <c r="CK30">
        <f t="shared" si="24"/>
        <v>0</v>
      </c>
      <c r="CL30">
        <f t="shared" si="25"/>
        <v>0</v>
      </c>
      <c r="CM30">
        <f t="shared" si="26"/>
        <v>0</v>
      </c>
      <c r="CN30">
        <f t="shared" si="27"/>
        <v>0</v>
      </c>
      <c r="CO30">
        <f t="shared" si="28"/>
        <v>0</v>
      </c>
      <c r="CP30">
        <f t="shared" si="29"/>
        <v>1</v>
      </c>
      <c r="CQ30">
        <f t="shared" si="30"/>
        <v>1</v>
      </c>
      <c r="CR30">
        <f t="shared" si="31"/>
        <v>1</v>
      </c>
      <c r="CS30">
        <f t="shared" si="32"/>
        <v>1</v>
      </c>
      <c r="CT30">
        <f t="shared" si="33"/>
        <v>1</v>
      </c>
      <c r="CU30">
        <f t="shared" si="34"/>
        <v>1</v>
      </c>
      <c r="CV30">
        <f t="shared" si="35"/>
        <v>1</v>
      </c>
      <c r="CW30">
        <f t="shared" si="36"/>
        <v>1</v>
      </c>
    </row>
    <row r="31" spans="1:101" ht="15">
      <c r="A31" s="26">
        <v>30</v>
      </c>
      <c r="B31" s="27"/>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6">
        <f t="shared" si="1"/>
        <v>9</v>
      </c>
      <c r="BJ31" s="26">
        <f t="shared" si="2"/>
        <v>0</v>
      </c>
      <c r="BK31" s="26">
        <f t="shared" si="3"/>
        <v>6</v>
      </c>
      <c r="BL31" s="26">
        <f t="shared" si="0"/>
        <v>3</v>
      </c>
      <c r="BM31" s="26">
        <f t="shared" si="0"/>
        <v>0</v>
      </c>
      <c r="BP31">
        <f t="shared" si="4"/>
        <v>0</v>
      </c>
      <c r="BQ31">
        <f t="shared" si="5"/>
        <v>0</v>
      </c>
      <c r="BR31">
        <f t="shared" si="6"/>
        <v>0</v>
      </c>
      <c r="BS31">
        <f t="shared" si="7"/>
        <v>1</v>
      </c>
      <c r="BT31">
        <f t="shared" si="8"/>
        <v>1</v>
      </c>
      <c r="BU31">
        <f t="shared" si="9"/>
        <v>1</v>
      </c>
      <c r="BV31">
        <f t="shared" si="10"/>
        <v>1</v>
      </c>
      <c r="BW31">
        <f t="shared" si="11"/>
        <v>1</v>
      </c>
      <c r="BX31">
        <f t="shared" si="12"/>
        <v>1</v>
      </c>
      <c r="BZ31">
        <f t="shared" si="13"/>
        <v>0</v>
      </c>
      <c r="CA31">
        <f t="shared" si="14"/>
        <v>0</v>
      </c>
      <c r="CB31">
        <f t="shared" si="15"/>
        <v>0</v>
      </c>
      <c r="CC31">
        <f t="shared" si="16"/>
        <v>0</v>
      </c>
      <c r="CD31">
        <f t="shared" si="17"/>
        <v>0</v>
      </c>
      <c r="CE31">
        <f t="shared" si="18"/>
        <v>0</v>
      </c>
      <c r="CF31">
        <f t="shared" si="19"/>
        <v>0</v>
      </c>
      <c r="CG31">
        <f t="shared" si="20"/>
        <v>0</v>
      </c>
      <c r="CH31">
        <f t="shared" si="21"/>
        <v>0</v>
      </c>
      <c r="CI31">
        <f t="shared" si="22"/>
        <v>1</v>
      </c>
      <c r="CJ31">
        <f t="shared" si="23"/>
        <v>0</v>
      </c>
      <c r="CK31">
        <f t="shared" si="24"/>
        <v>0</v>
      </c>
      <c r="CL31">
        <f t="shared" si="25"/>
        <v>0</v>
      </c>
      <c r="CM31">
        <f t="shared" si="26"/>
        <v>0</v>
      </c>
      <c r="CN31">
        <f t="shared" si="27"/>
        <v>0</v>
      </c>
      <c r="CO31">
        <f t="shared" si="28"/>
        <v>0</v>
      </c>
      <c r="CP31">
        <f t="shared" si="29"/>
        <v>1</v>
      </c>
      <c r="CQ31">
        <f t="shared" si="30"/>
        <v>1</v>
      </c>
      <c r="CR31">
        <f t="shared" si="31"/>
        <v>1</v>
      </c>
      <c r="CS31">
        <f t="shared" si="32"/>
        <v>1</v>
      </c>
      <c r="CT31">
        <f t="shared" si="33"/>
        <v>1</v>
      </c>
      <c r="CU31">
        <f t="shared" si="34"/>
        <v>1</v>
      </c>
      <c r="CV31">
        <f t="shared" si="35"/>
        <v>1</v>
      </c>
      <c r="CW31">
        <f t="shared" si="36"/>
        <v>1</v>
      </c>
    </row>
    <row r="32" spans="1:101" ht="15">
      <c r="A32" s="26">
        <v>31</v>
      </c>
      <c r="B32" s="27"/>
      <c r="C32" s="28"/>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6">
        <f t="shared" si="1"/>
        <v>9</v>
      </c>
      <c r="BJ32" s="26">
        <f t="shared" si="2"/>
        <v>0</v>
      </c>
      <c r="BK32" s="26">
        <f t="shared" si="3"/>
        <v>6</v>
      </c>
      <c r="BL32" s="26">
        <f t="shared" si="0"/>
        <v>3</v>
      </c>
      <c r="BM32" s="26">
        <f t="shared" si="0"/>
        <v>0</v>
      </c>
      <c r="BP32">
        <f t="shared" si="4"/>
        <v>0</v>
      </c>
      <c r="BQ32">
        <f t="shared" si="5"/>
        <v>0</v>
      </c>
      <c r="BR32">
        <f t="shared" si="6"/>
        <v>0</v>
      </c>
      <c r="BS32">
        <f t="shared" si="7"/>
        <v>1</v>
      </c>
      <c r="BT32">
        <f t="shared" si="8"/>
        <v>1</v>
      </c>
      <c r="BU32">
        <f t="shared" si="9"/>
        <v>1</v>
      </c>
      <c r="BV32">
        <f t="shared" si="10"/>
        <v>1</v>
      </c>
      <c r="BW32">
        <f t="shared" si="11"/>
        <v>1</v>
      </c>
      <c r="BX32">
        <f t="shared" si="12"/>
        <v>1</v>
      </c>
      <c r="BZ32">
        <f t="shared" si="13"/>
        <v>0</v>
      </c>
      <c r="CA32">
        <f t="shared" si="14"/>
        <v>0</v>
      </c>
      <c r="CB32">
        <f t="shared" si="15"/>
        <v>0</v>
      </c>
      <c r="CC32">
        <f t="shared" si="16"/>
        <v>0</v>
      </c>
      <c r="CD32">
        <f t="shared" si="17"/>
        <v>0</v>
      </c>
      <c r="CE32">
        <f t="shared" si="18"/>
        <v>0</v>
      </c>
      <c r="CF32">
        <f t="shared" si="19"/>
        <v>0</v>
      </c>
      <c r="CG32">
        <f t="shared" si="20"/>
        <v>0</v>
      </c>
      <c r="CH32">
        <f t="shared" si="21"/>
        <v>0</v>
      </c>
      <c r="CI32">
        <f t="shared" si="22"/>
        <v>1</v>
      </c>
      <c r="CJ32">
        <f t="shared" si="23"/>
        <v>0</v>
      </c>
      <c r="CK32">
        <f t="shared" si="24"/>
        <v>0</v>
      </c>
      <c r="CL32">
        <f t="shared" si="25"/>
        <v>0</v>
      </c>
      <c r="CM32">
        <f t="shared" si="26"/>
        <v>0</v>
      </c>
      <c r="CN32">
        <f t="shared" si="27"/>
        <v>0</v>
      </c>
      <c r="CO32">
        <f t="shared" si="28"/>
        <v>0</v>
      </c>
      <c r="CP32">
        <f t="shared" si="29"/>
        <v>1</v>
      </c>
      <c r="CQ32">
        <f t="shared" si="30"/>
        <v>1</v>
      </c>
      <c r="CR32">
        <f t="shared" si="31"/>
        <v>1</v>
      </c>
      <c r="CS32">
        <f t="shared" si="32"/>
        <v>1</v>
      </c>
      <c r="CT32">
        <f t="shared" si="33"/>
        <v>1</v>
      </c>
      <c r="CU32">
        <f t="shared" si="34"/>
        <v>1</v>
      </c>
      <c r="CV32">
        <f t="shared" si="35"/>
        <v>1</v>
      </c>
      <c r="CW32">
        <f t="shared" si="36"/>
        <v>1</v>
      </c>
    </row>
    <row r="33" spans="1:101" ht="15">
      <c r="A33" s="26">
        <v>32</v>
      </c>
      <c r="B33" s="27"/>
      <c r="C33" s="28"/>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6">
        <f t="shared" si="1"/>
        <v>9</v>
      </c>
      <c r="BJ33" s="26">
        <f t="shared" si="2"/>
        <v>0</v>
      </c>
      <c r="BK33" s="26">
        <f t="shared" si="3"/>
        <v>6</v>
      </c>
      <c r="BL33" s="26">
        <f t="shared" si="0"/>
        <v>3</v>
      </c>
      <c r="BM33" s="26">
        <f t="shared" si="0"/>
        <v>0</v>
      </c>
      <c r="BP33">
        <f t="shared" si="4"/>
        <v>0</v>
      </c>
      <c r="BQ33">
        <f t="shared" si="5"/>
        <v>0</v>
      </c>
      <c r="BR33">
        <f t="shared" si="6"/>
        <v>0</v>
      </c>
      <c r="BS33">
        <f t="shared" si="7"/>
        <v>1</v>
      </c>
      <c r="BT33">
        <f t="shared" si="8"/>
        <v>1</v>
      </c>
      <c r="BU33">
        <f t="shared" si="9"/>
        <v>1</v>
      </c>
      <c r="BV33">
        <f t="shared" si="10"/>
        <v>1</v>
      </c>
      <c r="BW33">
        <f t="shared" si="11"/>
        <v>1</v>
      </c>
      <c r="BX33">
        <f t="shared" si="12"/>
        <v>1</v>
      </c>
      <c r="BZ33">
        <f t="shared" si="13"/>
        <v>0</v>
      </c>
      <c r="CA33">
        <f t="shared" si="14"/>
        <v>0</v>
      </c>
      <c r="CB33">
        <f t="shared" si="15"/>
        <v>0</v>
      </c>
      <c r="CC33">
        <f t="shared" si="16"/>
        <v>0</v>
      </c>
      <c r="CD33">
        <f t="shared" si="17"/>
        <v>0</v>
      </c>
      <c r="CE33">
        <f t="shared" si="18"/>
        <v>0</v>
      </c>
      <c r="CF33">
        <f t="shared" si="19"/>
        <v>0</v>
      </c>
      <c r="CG33">
        <f t="shared" si="20"/>
        <v>0</v>
      </c>
      <c r="CH33">
        <f t="shared" si="21"/>
        <v>0</v>
      </c>
      <c r="CI33">
        <f t="shared" si="22"/>
        <v>1</v>
      </c>
      <c r="CJ33">
        <f t="shared" si="23"/>
        <v>0</v>
      </c>
      <c r="CK33">
        <f t="shared" si="24"/>
        <v>0</v>
      </c>
      <c r="CL33">
        <f t="shared" si="25"/>
        <v>0</v>
      </c>
      <c r="CM33">
        <f t="shared" si="26"/>
        <v>0</v>
      </c>
      <c r="CN33">
        <f t="shared" si="27"/>
        <v>0</v>
      </c>
      <c r="CO33">
        <f t="shared" si="28"/>
        <v>0</v>
      </c>
      <c r="CP33">
        <f t="shared" si="29"/>
        <v>1</v>
      </c>
      <c r="CQ33">
        <f t="shared" si="30"/>
        <v>1</v>
      </c>
      <c r="CR33">
        <f t="shared" si="31"/>
        <v>1</v>
      </c>
      <c r="CS33">
        <f t="shared" si="32"/>
        <v>1</v>
      </c>
      <c r="CT33">
        <f t="shared" si="33"/>
        <v>1</v>
      </c>
      <c r="CU33">
        <f t="shared" si="34"/>
        <v>1</v>
      </c>
      <c r="CV33">
        <f t="shared" si="35"/>
        <v>1</v>
      </c>
      <c r="CW33">
        <f t="shared" si="36"/>
        <v>1</v>
      </c>
    </row>
    <row r="34" spans="1:101" ht="15">
      <c r="A34" s="26">
        <v>33</v>
      </c>
      <c r="B34" s="27"/>
      <c r="C34" s="28"/>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6">
        <f t="shared" si="1"/>
        <v>9</v>
      </c>
      <c r="BJ34" s="26">
        <f t="shared" si="2"/>
        <v>0</v>
      </c>
      <c r="BK34" s="26">
        <f t="shared" si="3"/>
        <v>6</v>
      </c>
      <c r="BL34" s="26">
        <f t="shared" si="0"/>
        <v>3</v>
      </c>
      <c r="BM34" s="26">
        <f t="shared" si="0"/>
        <v>0</v>
      </c>
      <c r="BP34">
        <f t="shared" si="4"/>
        <v>0</v>
      </c>
      <c r="BQ34">
        <f t="shared" si="5"/>
        <v>0</v>
      </c>
      <c r="BR34">
        <f t="shared" si="6"/>
        <v>0</v>
      </c>
      <c r="BS34">
        <f t="shared" si="7"/>
        <v>1</v>
      </c>
      <c r="BT34">
        <f t="shared" si="8"/>
        <v>1</v>
      </c>
      <c r="BU34">
        <f t="shared" si="9"/>
        <v>1</v>
      </c>
      <c r="BV34">
        <f t="shared" si="10"/>
        <v>1</v>
      </c>
      <c r="BW34">
        <f t="shared" si="11"/>
        <v>1</v>
      </c>
      <c r="BX34">
        <f t="shared" si="12"/>
        <v>1</v>
      </c>
      <c r="BZ34">
        <f t="shared" si="13"/>
        <v>0</v>
      </c>
      <c r="CA34">
        <f t="shared" si="14"/>
        <v>0</v>
      </c>
      <c r="CB34">
        <f t="shared" si="15"/>
        <v>0</v>
      </c>
      <c r="CC34">
        <f t="shared" si="16"/>
        <v>0</v>
      </c>
      <c r="CD34">
        <f t="shared" si="17"/>
        <v>0</v>
      </c>
      <c r="CE34">
        <f t="shared" si="18"/>
        <v>0</v>
      </c>
      <c r="CF34">
        <f t="shared" si="19"/>
        <v>0</v>
      </c>
      <c r="CG34">
        <f t="shared" si="20"/>
        <v>0</v>
      </c>
      <c r="CH34">
        <f t="shared" si="21"/>
        <v>0</v>
      </c>
      <c r="CI34">
        <f t="shared" si="22"/>
        <v>1</v>
      </c>
      <c r="CJ34">
        <f t="shared" si="23"/>
        <v>0</v>
      </c>
      <c r="CK34">
        <f t="shared" si="24"/>
        <v>0</v>
      </c>
      <c r="CL34">
        <f t="shared" si="25"/>
        <v>0</v>
      </c>
      <c r="CM34">
        <f t="shared" si="26"/>
        <v>0</v>
      </c>
      <c r="CN34">
        <f t="shared" si="27"/>
        <v>0</v>
      </c>
      <c r="CO34">
        <f t="shared" si="28"/>
        <v>0</v>
      </c>
      <c r="CP34">
        <f t="shared" si="29"/>
        <v>1</v>
      </c>
      <c r="CQ34">
        <f t="shared" si="30"/>
        <v>1</v>
      </c>
      <c r="CR34">
        <f t="shared" si="31"/>
        <v>1</v>
      </c>
      <c r="CS34">
        <f t="shared" si="32"/>
        <v>1</v>
      </c>
      <c r="CT34">
        <f t="shared" si="33"/>
        <v>1</v>
      </c>
      <c r="CU34">
        <f t="shared" si="34"/>
        <v>1</v>
      </c>
      <c r="CV34">
        <f t="shared" si="35"/>
        <v>1</v>
      </c>
      <c r="CW34">
        <f t="shared" si="36"/>
        <v>1</v>
      </c>
    </row>
    <row r="35" spans="1:101" ht="15">
      <c r="A35" s="26">
        <v>34</v>
      </c>
      <c r="B35" s="27"/>
      <c r="C35" s="28"/>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6">
        <f t="shared" si="1"/>
        <v>9</v>
      </c>
      <c r="BJ35" s="26">
        <f t="shared" si="2"/>
        <v>0</v>
      </c>
      <c r="BK35" s="26">
        <f t="shared" si="3"/>
        <v>6</v>
      </c>
      <c r="BL35" s="26">
        <f t="shared" si="0"/>
        <v>3</v>
      </c>
      <c r="BM35" s="26">
        <f t="shared" si="0"/>
        <v>0</v>
      </c>
      <c r="BP35">
        <f t="shared" si="4"/>
        <v>0</v>
      </c>
      <c r="BQ35">
        <f t="shared" si="5"/>
        <v>0</v>
      </c>
      <c r="BR35">
        <f t="shared" si="6"/>
        <v>0</v>
      </c>
      <c r="BS35">
        <f t="shared" si="7"/>
        <v>1</v>
      </c>
      <c r="BT35">
        <f t="shared" si="8"/>
        <v>1</v>
      </c>
      <c r="BU35">
        <f t="shared" si="9"/>
        <v>1</v>
      </c>
      <c r="BV35">
        <f t="shared" si="10"/>
        <v>1</v>
      </c>
      <c r="BW35">
        <f t="shared" si="11"/>
        <v>1</v>
      </c>
      <c r="BX35">
        <f t="shared" si="12"/>
        <v>1</v>
      </c>
      <c r="BZ35">
        <f t="shared" si="13"/>
        <v>0</v>
      </c>
      <c r="CA35">
        <f t="shared" si="14"/>
        <v>0</v>
      </c>
      <c r="CB35">
        <f t="shared" si="15"/>
        <v>0</v>
      </c>
      <c r="CC35">
        <f t="shared" si="16"/>
        <v>0</v>
      </c>
      <c r="CD35">
        <f t="shared" si="17"/>
        <v>0</v>
      </c>
      <c r="CE35">
        <f t="shared" si="18"/>
        <v>0</v>
      </c>
      <c r="CF35">
        <f t="shared" si="19"/>
        <v>0</v>
      </c>
      <c r="CG35">
        <f t="shared" si="20"/>
        <v>0</v>
      </c>
      <c r="CH35">
        <f t="shared" si="21"/>
        <v>0</v>
      </c>
      <c r="CI35">
        <f t="shared" si="22"/>
        <v>1</v>
      </c>
      <c r="CJ35">
        <f t="shared" si="23"/>
        <v>0</v>
      </c>
      <c r="CK35">
        <f t="shared" si="24"/>
        <v>0</v>
      </c>
      <c r="CL35">
        <f t="shared" si="25"/>
        <v>0</v>
      </c>
      <c r="CM35">
        <f t="shared" si="26"/>
        <v>0</v>
      </c>
      <c r="CN35">
        <f t="shared" si="27"/>
        <v>0</v>
      </c>
      <c r="CO35">
        <f t="shared" si="28"/>
        <v>0</v>
      </c>
      <c r="CP35">
        <f t="shared" si="29"/>
        <v>1</v>
      </c>
      <c r="CQ35">
        <f t="shared" si="30"/>
        <v>1</v>
      </c>
      <c r="CR35">
        <f t="shared" si="31"/>
        <v>1</v>
      </c>
      <c r="CS35">
        <f t="shared" si="32"/>
        <v>1</v>
      </c>
      <c r="CT35">
        <f t="shared" si="33"/>
        <v>1</v>
      </c>
      <c r="CU35">
        <f t="shared" si="34"/>
        <v>1</v>
      </c>
      <c r="CV35">
        <f t="shared" si="35"/>
        <v>1</v>
      </c>
      <c r="CW35">
        <f t="shared" si="36"/>
        <v>1</v>
      </c>
    </row>
    <row r="36" spans="1:101" ht="15">
      <c r="A36" s="26">
        <v>35</v>
      </c>
      <c r="B36" s="27"/>
      <c r="C36" s="28"/>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6"/>
      <c r="BJ36" s="26"/>
      <c r="BK36" s="26"/>
      <c r="BL36" s="26"/>
      <c r="BM36" s="26"/>
      <c r="BP36">
        <f t="shared" si="4"/>
        <v>0</v>
      </c>
      <c r="BQ36">
        <f t="shared" si="5"/>
        <v>0</v>
      </c>
      <c r="BR36">
        <f t="shared" si="37" ref="BR36">IF(AM36=1,1,0)</f>
        <v>0</v>
      </c>
      <c r="BS36">
        <f t="shared" si="7"/>
        <v>1</v>
      </c>
      <c r="BT36">
        <f t="shared" si="8"/>
        <v>1</v>
      </c>
      <c r="BU36">
        <f t="shared" si="9"/>
        <v>1</v>
      </c>
      <c r="BV36">
        <f t="shared" si="10"/>
        <v>1</v>
      </c>
      <c r="BW36">
        <f>IF(AY36=0,1,0)</f>
        <v>1</v>
      </c>
      <c r="BX36">
        <f t="shared" si="12"/>
        <v>1</v>
      </c>
      <c r="BZ36">
        <f t="shared" si="13"/>
        <v>0</v>
      </c>
      <c r="CA36">
        <f t="shared" si="14"/>
        <v>0</v>
      </c>
      <c r="CB36">
        <f t="shared" si="15"/>
        <v>0</v>
      </c>
      <c r="CC36">
        <f t="shared" si="16"/>
        <v>0</v>
      </c>
      <c r="CD36">
        <f t="shared" si="17"/>
        <v>0</v>
      </c>
      <c r="CE36">
        <f t="shared" si="18"/>
        <v>0</v>
      </c>
      <c r="CF36">
        <f t="shared" si="19"/>
        <v>0</v>
      </c>
      <c r="CG36">
        <f t="shared" si="20"/>
        <v>0</v>
      </c>
      <c r="CH36">
        <f t="shared" si="21"/>
        <v>0</v>
      </c>
      <c r="CI36">
        <f t="shared" si="22"/>
        <v>1</v>
      </c>
      <c r="CJ36">
        <f t="shared" si="23"/>
        <v>0</v>
      </c>
      <c r="CK36">
        <f t="shared" si="24"/>
        <v>0</v>
      </c>
      <c r="CL36">
        <f t="shared" si="25"/>
        <v>0</v>
      </c>
      <c r="CM36">
        <f t="shared" si="26"/>
        <v>0</v>
      </c>
      <c r="CN36">
        <f t="shared" si="27"/>
        <v>0</v>
      </c>
      <c r="CO36">
        <f t="shared" si="28"/>
        <v>0</v>
      </c>
      <c r="CP36">
        <f t="shared" si="29"/>
        <v>1</v>
      </c>
      <c r="CQ36">
        <f t="shared" si="30"/>
        <v>1</v>
      </c>
      <c r="CR36">
        <f t="shared" si="31"/>
        <v>1</v>
      </c>
      <c r="CS36">
        <f t="shared" si="32"/>
        <v>1</v>
      </c>
      <c r="CT36">
        <f t="shared" si="33"/>
        <v>1</v>
      </c>
      <c r="CU36">
        <f t="shared" si="34"/>
        <v>1</v>
      </c>
      <c r="CV36">
        <f t="shared" si="35"/>
        <v>1</v>
      </c>
      <c r="CW36">
        <f t="shared" si="36"/>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dimension ref="A2:H32"/>
  <sheetViews>
    <sheetView zoomScale="85" zoomScaleNormal="85" workbookViewId="0" topLeftCell="A1">
      <selection pane="topLeft" activeCell="B8" sqref="B8"/>
    </sheetView>
  </sheetViews>
  <sheetFormatPr defaultRowHeight="15"/>
  <cols>
    <col min="1" max="1" width="16.285714285714285" customWidth="1"/>
    <col min="2" max="2" width="23.285714285714285" customWidth="1"/>
    <col min="3" max="3" width="8.857142857142858" customWidth="1"/>
    <col min="4" max="4" width="6" customWidth="1"/>
    <col min="5" max="5" width="7.714285714285714" customWidth="1"/>
    <col min="6" max="6" width="1.8571428571428572" customWidth="1"/>
    <col min="7" max="7" width="13.428571428571429" customWidth="1"/>
    <col min="8" max="8" width="6.285714285714286" customWidth="1"/>
  </cols>
  <sheetData>
    <row r="2" spans="2:4" ht="18">
      <c r="B2" s="87" t="s">
        <v>92</v>
      </c>
      <c r="C2" s="87"/>
      <c r="D2" s="30">
        <v>20</v>
      </c>
    </row>
    <row r="3" spans="1:8" ht="18">
      <c r="A3" s="88" t="s">
        <v>93</v>
      </c>
      <c r="B3" s="88"/>
      <c r="C3" s="88"/>
      <c r="D3" s="88"/>
      <c r="E3" s="88"/>
      <c r="F3" s="88"/>
      <c r="G3" s="88"/>
      <c r="H3" s="88"/>
    </row>
    <row r="6" spans="1:8" ht="15.75">
      <c r="A6" s="31" t="s">
        <v>0</v>
      </c>
      <c r="B6" s="89" t="str">
        <f>INDEX('Групповой обработчик'!A2:B36,D2,2)</f>
        <v>Фаткуллина Элина</v>
      </c>
      <c r="C6" s="31" t="s">
        <v>94</v>
      </c>
      <c r="D6" s="32" t="str">
        <f>INDEX('Групповой обработчик'!A2:C36,D2,3)</f>
        <v>1м1</v>
      </c>
      <c r="E6" s="31" t="s">
        <v>95</v>
      </c>
      <c r="F6" s="90">
        <f ca="1">TODAY()</f>
        <v>43373</v>
      </c>
      <c r="G6" s="90"/>
      <c r="H6" s="90"/>
    </row>
    <row r="7" spans="1:8" ht="15">
      <c r="A7" s="33"/>
      <c r="B7" s="89"/>
      <c r="C7" s="34"/>
      <c r="D7" s="34"/>
      <c r="E7" s="34"/>
      <c r="F7" s="34"/>
      <c r="G7" s="35"/>
      <c r="H7" s="35"/>
    </row>
    <row r="8" spans="1:8" ht="15.75">
      <c r="A8" s="31" t="s">
        <v>96</v>
      </c>
      <c r="B8" s="32">
        <f>INDEX('Групповой обработчик'!BI2:BK36,D2,1)</f>
        <v>11</v>
      </c>
      <c r="C8" s="91" t="s">
        <v>97</v>
      </c>
      <c r="D8" s="91"/>
      <c r="E8" s="32">
        <f>INDEX('Групповой обработчик'!BI2:BK36,D2,2)</f>
        <v>11</v>
      </c>
      <c r="F8" s="34"/>
      <c r="G8" s="36" t="s">
        <v>101</v>
      </c>
      <c r="H8" s="37">
        <f>INDEX('Групповой обработчик'!BI2:BK36,D2,3)</f>
        <v>4</v>
      </c>
    </row>
    <row r="9" spans="1:6" ht="15">
      <c r="A9" s="38"/>
      <c r="B9" s="39"/>
      <c r="C9" s="39"/>
      <c r="D9" s="39"/>
      <c r="E9" s="39"/>
      <c r="F9" s="39"/>
    </row>
    <row r="10" spans="1:8" ht="104.25" customHeight="1">
      <c r="A10" s="40" t="s">
        <v>98</v>
      </c>
      <c r="B10" s="84" t="str">
        <f>INDEX(Хар!A1:F6,INDEX('Групповой обработчик'!BL2:BM36,Бланк!D2,1),INDEX('Групповой обработчик'!BL2:BM36,Бланк!D2,2))</f>
        <v>Очень пассивно-безразличный. Уверен в себе. В отношении к окружающим жестко-требователен. Злопамятен. Часто проявляет пассивное упрямство. Очень педантичен, мелочен. Рассудителен, хладнокровен. К чужому мнению относится безразлично. Ригиден, предпочитает привычные дела и монотонность быта. Интонации речи маловыразительные. Малоэстетичен.</v>
      </c>
      <c r="C10" s="84"/>
      <c r="D10" s="84"/>
      <c r="E10" s="84"/>
      <c r="F10" s="84"/>
      <c r="G10" s="84"/>
      <c r="H10" s="85"/>
    </row>
    <row r="11" spans="1:6" ht="15">
      <c r="A11" s="38"/>
      <c r="B11" s="39"/>
      <c r="C11" s="39"/>
      <c r="D11" s="39"/>
      <c r="E11" s="39"/>
      <c r="F11" s="39"/>
    </row>
    <row r="12" spans="1:8" ht="148.5" customHeight="1">
      <c r="A12" s="40" t="s">
        <v>99</v>
      </c>
      <c r="B12" s="84" t="str">
        <f>INDEX(Кор!A1:F6,INDEX('Групповой обработчик'!BL2:BM36,Бланк!D2,1),INDEX('Групповой обработчик'!BL2:BM36,Бланк!D2,2))</f>
        <v>Создать у подростка ощущение, что он интересен воспитателю (тренеру и т. д.). Следует интересоваться мелочами быта, самочувствия. Среди общественных поручений желательно выбрать что-то, требующее аккуратного исполнения (ведение журнала или табеля, учет чего-то и т. п.). Хвалить за исполнительность. Помогать в выборе занятий (желательно индивидуальные, а не групповые виды спорта или художественной самодеятельности).</v>
      </c>
      <c r="C12" s="84"/>
      <c r="D12" s="84"/>
      <c r="E12" s="84"/>
      <c r="F12" s="84"/>
      <c r="G12" s="84"/>
      <c r="H12" s="85"/>
    </row>
    <row r="14" spans="4:8" ht="15">
      <c r="D14" s="41"/>
      <c r="E14" s="41"/>
      <c r="F14" s="41"/>
      <c r="G14" s="41"/>
      <c r="H14" s="41"/>
    </row>
    <row r="15" spans="4:8" ht="15">
      <c r="D15" s="42"/>
      <c r="E15" s="42"/>
      <c r="F15" s="42"/>
      <c r="G15" s="42"/>
      <c r="H15" s="42"/>
    </row>
    <row r="16" spans="4:8" ht="15">
      <c r="D16" s="41"/>
      <c r="E16" s="41"/>
      <c r="F16" s="41"/>
      <c r="G16" s="41"/>
      <c r="H16" s="41"/>
    </row>
    <row r="17" spans="4:8" ht="15">
      <c r="D17" s="42"/>
      <c r="E17" s="42"/>
      <c r="F17" s="42"/>
      <c r="G17" s="42"/>
      <c r="H17" s="42"/>
    </row>
    <row r="18" spans="4:8" ht="15">
      <c r="D18" s="41"/>
      <c r="E18" s="41"/>
      <c r="F18" s="41"/>
      <c r="G18" s="41"/>
      <c r="H18" s="41"/>
    </row>
    <row r="19" spans="4:8" ht="15">
      <c r="D19" s="42"/>
      <c r="E19" s="42"/>
      <c r="F19" s="42"/>
      <c r="G19" s="42"/>
      <c r="H19" s="42"/>
    </row>
    <row r="20" spans="4:8" ht="15">
      <c r="D20" s="41"/>
      <c r="E20" s="41"/>
      <c r="F20" s="41"/>
      <c r="G20" s="41"/>
      <c r="H20" s="41"/>
    </row>
    <row r="21" spans="4:8" ht="15">
      <c r="D21" s="42"/>
      <c r="E21" s="42"/>
      <c r="F21" s="42"/>
      <c r="G21" s="42"/>
      <c r="H21" s="42"/>
    </row>
    <row r="22" spans="4:8" ht="15">
      <c r="D22" s="41"/>
      <c r="E22" s="41"/>
      <c r="F22" s="41"/>
      <c r="G22" s="41"/>
      <c r="H22" s="41"/>
    </row>
    <row r="23" spans="4:8" ht="15">
      <c r="D23" s="42"/>
      <c r="E23" s="42"/>
      <c r="F23" s="42"/>
      <c r="G23" s="42"/>
      <c r="H23" s="42"/>
    </row>
    <row r="24" spans="4:8" ht="15">
      <c r="D24" s="41"/>
      <c r="E24" s="41"/>
      <c r="F24" s="41"/>
      <c r="G24" s="41"/>
      <c r="H24" s="41"/>
    </row>
    <row r="25" spans="4:8" ht="15">
      <c r="D25" s="42"/>
      <c r="E25" s="42"/>
      <c r="F25" s="42"/>
      <c r="G25" s="42"/>
      <c r="H25" s="42"/>
    </row>
    <row r="26" spans="4:8" ht="15">
      <c r="D26" s="41"/>
      <c r="E26" s="41"/>
      <c r="F26" s="41"/>
      <c r="G26" s="41"/>
      <c r="H26" s="41"/>
    </row>
    <row r="27" spans="4:8" ht="15">
      <c r="D27" s="42"/>
      <c r="E27" s="42"/>
      <c r="F27" s="42"/>
      <c r="G27" s="42"/>
      <c r="H27" s="42"/>
    </row>
    <row r="28" spans="4:8" ht="15">
      <c r="D28" s="41"/>
      <c r="E28" s="41"/>
      <c r="F28" s="41"/>
      <c r="G28" s="41"/>
      <c r="H28" s="41"/>
    </row>
    <row r="29" spans="4:8" ht="15">
      <c r="D29" s="42"/>
      <c r="E29" s="42"/>
      <c r="F29" s="42"/>
      <c r="G29" s="42"/>
      <c r="H29" s="42"/>
    </row>
    <row r="30" spans="4:8" ht="15">
      <c r="D30" s="41"/>
      <c r="E30" s="41"/>
      <c r="F30" s="41"/>
      <c r="G30" s="41"/>
      <c r="H30" s="41"/>
    </row>
    <row r="32" spans="1:5" ht="15.75">
      <c r="A32" s="43" t="s">
        <v>100</v>
      </c>
      <c r="B32" s="41"/>
      <c r="C32" s="86"/>
      <c r="D32" s="86"/>
      <c r="E32" s="86"/>
    </row>
  </sheetData>
  <mergeCells count="8">
    <mergeCell ref="B12:H12"/>
    <mergeCell ref="C32:E32"/>
    <mergeCell ref="B2:C2"/>
    <mergeCell ref="A3:H3"/>
    <mergeCell ref="B6:B7"/>
    <mergeCell ref="F6:H6"/>
    <mergeCell ref="C8:D8"/>
    <mergeCell ref="B10:H10"/>
  </mergeCells>
  <dataValidations count="1">
    <dataValidation type="list" allowBlank="1" showInputMessage="1" showErrorMessage="1" sqref="D2">
      <formula1>'Групповой обработчик'!$A$2:$A$36</formula1>
    </dataValidation>
  </dataValidations>
  <pageMargins left="0.7" right="0.7" top="0.75" bottom="0.75" header="0.3" footer="0.3"/>
  <pageSetup orientation="portrait" paperSize="9" r:id="rId2"/>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dimension ref="A1:F6"/>
  <sheetViews>
    <sheetView zoomScale="70" zoomScaleNormal="70" workbookViewId="0" topLeftCell="A1">
      <selection pane="topLeft" activeCell="A1" sqref="A1:F6"/>
    </sheetView>
  </sheetViews>
  <sheetFormatPr defaultRowHeight="15"/>
  <sheetData>
    <row r="1" spans="1:6" ht="113.25" customHeight="1">
      <c r="A1" s="46" t="s">
        <v>134</v>
      </c>
      <c r="B1" s="44" t="s">
        <v>135</v>
      </c>
      <c r="C1" s="44" t="s">
        <v>136</v>
      </c>
      <c r="D1" s="44" t="s">
        <v>136</v>
      </c>
      <c r="E1" s="44" t="s">
        <v>137</v>
      </c>
      <c r="F1" s="44" t="s">
        <v>138</v>
      </c>
    </row>
    <row r="2" spans="1:6" ht="126.75" customHeight="1">
      <c r="A2" s="44" t="s">
        <v>139</v>
      </c>
      <c r="B2" s="44" t="s">
        <v>140</v>
      </c>
      <c r="C2" s="44" t="s">
        <v>141</v>
      </c>
      <c r="D2" s="44" t="s">
        <v>142</v>
      </c>
      <c r="E2" s="44" t="s">
        <v>143</v>
      </c>
      <c r="F2" s="44" t="s">
        <v>144</v>
      </c>
    </row>
    <row r="3" spans="1:6" ht="120" customHeight="1">
      <c r="A3" s="44" t="s">
        <v>145</v>
      </c>
      <c r="B3" s="44" t="s">
        <v>146</v>
      </c>
      <c r="C3" s="44" t="s">
        <v>147</v>
      </c>
      <c r="D3" s="44" t="s">
        <v>148</v>
      </c>
      <c r="E3" s="44" t="s">
        <v>149</v>
      </c>
      <c r="F3" s="44" t="s">
        <v>150</v>
      </c>
    </row>
    <row r="4" spans="1:6" ht="198" customHeight="1">
      <c r="A4" s="44" t="s">
        <v>151</v>
      </c>
      <c r="B4" s="44" t="s">
        <v>152</v>
      </c>
      <c r="C4" s="44" t="s">
        <v>153</v>
      </c>
      <c r="D4" s="44" t="s">
        <v>154</v>
      </c>
      <c r="E4" s="44" t="s">
        <v>155</v>
      </c>
      <c r="F4" s="44" t="s">
        <v>150</v>
      </c>
    </row>
    <row r="5" spans="1:6" ht="126" customHeight="1">
      <c r="A5" s="44" t="s">
        <v>156</v>
      </c>
      <c r="B5" s="44" t="s">
        <v>157</v>
      </c>
      <c r="C5" s="44" t="s">
        <v>158</v>
      </c>
      <c r="D5" s="44" t="s">
        <v>159</v>
      </c>
      <c r="E5" s="44" t="s">
        <v>160</v>
      </c>
      <c r="F5" s="44" t="s">
        <v>161</v>
      </c>
    </row>
    <row r="6" spans="1:6" ht="159.75" customHeight="1">
      <c r="A6" s="46" t="s">
        <v>162</v>
      </c>
      <c r="B6" s="44" t="s">
        <v>163</v>
      </c>
      <c r="C6" s="44" t="s">
        <v>164</v>
      </c>
      <c r="D6" s="44" t="s">
        <v>164</v>
      </c>
      <c r="E6" s="44" t="s">
        <v>165</v>
      </c>
      <c r="F6" s="46"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dimension ref="A1:F6"/>
  <sheetViews>
    <sheetView workbookViewId="0" topLeftCell="A1">
      <selection pane="topLeft" activeCell="A6" sqref="A1:XFD6"/>
    </sheetView>
  </sheetViews>
  <sheetFormatPr defaultRowHeight="15"/>
  <cols>
    <col min="1" max="1" width="22" bestFit="1" customWidth="1"/>
    <col min="2" max="2" width="17.571428571428573" bestFit="1" customWidth="1"/>
    <col min="3" max="3" width="27.285714285714285" bestFit="1" customWidth="1"/>
    <col min="4" max="4" width="21" bestFit="1" customWidth="1"/>
    <col min="5" max="6" width="21.571428571428573" bestFit="1" customWidth="1"/>
  </cols>
  <sheetData>
    <row r="1" spans="1:6" ht="100.5" customHeight="1">
      <c r="A1" s="44" t="s">
        <v>102</v>
      </c>
      <c r="B1" s="44" t="s">
        <v>103</v>
      </c>
      <c r="C1" s="44" t="s">
        <v>104</v>
      </c>
      <c r="D1" s="44" t="s">
        <v>104</v>
      </c>
      <c r="E1" s="44" t="s">
        <v>105</v>
      </c>
      <c r="F1" s="44" t="s">
        <v>106</v>
      </c>
    </row>
    <row r="2" spans="1:6" ht="100.5" customHeight="1">
      <c r="A2" s="44" t="s">
        <v>107</v>
      </c>
      <c r="B2" s="44" t="s">
        <v>108</v>
      </c>
      <c r="C2" s="44" t="s">
        <v>109</v>
      </c>
      <c r="D2" s="44" t="s">
        <v>110</v>
      </c>
      <c r="E2" s="44" t="s">
        <v>111</v>
      </c>
      <c r="F2" s="44" t="s">
        <v>112</v>
      </c>
    </row>
    <row r="3" spans="1:6" ht="100.5" customHeight="1">
      <c r="A3" s="44" t="s">
        <v>113</v>
      </c>
      <c r="B3" s="45" t="s">
        <v>114</v>
      </c>
      <c r="C3" s="44" t="s">
        <v>115</v>
      </c>
      <c r="D3" s="44" t="s">
        <v>116</v>
      </c>
      <c r="E3" s="44" t="s">
        <v>117</v>
      </c>
      <c r="F3" s="44" t="s">
        <v>118</v>
      </c>
    </row>
    <row r="4" spans="1:6" ht="100.5" customHeight="1">
      <c r="A4" s="44" t="s">
        <v>113</v>
      </c>
      <c r="B4" s="44" t="s">
        <v>119</v>
      </c>
      <c r="C4" s="44" t="s">
        <v>120</v>
      </c>
      <c r="D4" s="44" t="s">
        <v>121</v>
      </c>
      <c r="E4" s="44" t="s">
        <v>122</v>
      </c>
      <c r="F4" s="44" t="s">
        <v>118</v>
      </c>
    </row>
    <row r="5" spans="1:6" ht="100.5" customHeight="1">
      <c r="A5" s="44" t="s">
        <v>123</v>
      </c>
      <c r="B5" s="44" t="s">
        <v>124</v>
      </c>
      <c r="C5" s="44" t="s">
        <v>125</v>
      </c>
      <c r="D5" s="44" t="s">
        <v>126</v>
      </c>
      <c r="E5" s="44" t="s">
        <v>127</v>
      </c>
      <c r="F5" s="44" t="s">
        <v>128</v>
      </c>
    </row>
    <row r="6" spans="1:6" ht="100.5" customHeight="1">
      <c r="A6" s="44" t="s">
        <v>129</v>
      </c>
      <c r="B6" s="44" t="s">
        <v>130</v>
      </c>
      <c r="C6" s="44" t="s">
        <v>131</v>
      </c>
      <c r="D6" s="44" t="s">
        <v>131</v>
      </c>
      <c r="E6" s="44" t="s">
        <v>132</v>
      </c>
      <c r="F6" s="44"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32"/>
  <dimension ref="A1:N46"/>
  <sheetViews>
    <sheetView zoomScale="85" zoomScaleNormal="85" workbookViewId="0" topLeftCell="A1">
      <selection pane="topLeft" activeCell="F46" sqref="F46:I46"/>
    </sheetView>
  </sheetViews>
  <sheetFormatPr defaultRowHeight="15"/>
  <cols>
    <col min="1" max="1" width="11" customWidth="1"/>
    <col min="5" max="5" width="8.285714285714286" customWidth="1"/>
    <col min="6" max="6" width="10.714285714285714" customWidth="1"/>
    <col min="9" max="9" width="12.285714285714286" customWidth="1"/>
  </cols>
  <sheetData>
    <row r="1" spans="1:9" ht="44.25" customHeight="1">
      <c r="A1" s="107" t="s">
        <v>18</v>
      </c>
      <c r="B1" s="107"/>
      <c r="C1" s="107"/>
      <c r="D1" s="107"/>
      <c r="E1" s="107"/>
      <c r="F1" s="107"/>
      <c r="G1" s="107"/>
      <c r="H1" s="107"/>
      <c r="I1" s="107"/>
    </row>
    <row r="2" spans="1:9" ht="15">
      <c r="A2" s="8"/>
      <c r="B2" s="8"/>
      <c r="C2" s="8"/>
      <c r="D2" s="8"/>
      <c r="E2" s="8"/>
      <c r="F2" s="8"/>
      <c r="G2" s="8"/>
      <c r="H2" s="8"/>
      <c r="I2" s="8"/>
    </row>
    <row r="3" spans="1:14" ht="18.75">
      <c r="A3" s="9" t="s">
        <v>4</v>
      </c>
      <c r="B3" s="74" t="str">
        <f>PROPER('Бланк Методички'!D2)</f>
        <v/>
      </c>
      <c r="C3" s="75"/>
      <c r="D3" s="75"/>
      <c r="E3" s="75"/>
      <c r="F3" s="76"/>
      <c r="G3" s="9" t="s">
        <v>5</v>
      </c>
      <c r="H3" s="72">
        <f ca="1">TODAY()</f>
        <v>43373</v>
      </c>
      <c r="I3" s="73"/>
      <c r="J3" s="7"/>
      <c r="K3" s="7"/>
      <c r="L3" s="7"/>
      <c r="M3" s="4"/>
      <c r="N3" s="4"/>
    </row>
    <row r="4" spans="1:14" ht="18.75">
      <c r="A4" s="10"/>
      <c r="B4" s="10"/>
      <c r="C4" s="10"/>
      <c r="D4" s="10"/>
      <c r="E4" s="10"/>
      <c r="F4" s="10"/>
      <c r="G4" s="10"/>
      <c r="H4" s="10"/>
      <c r="I4" s="10"/>
      <c r="J4" s="4"/>
      <c r="K4" s="4"/>
      <c r="L4" s="5"/>
      <c r="M4" s="5"/>
      <c r="N4" s="5"/>
    </row>
    <row r="5" spans="1:10" ht="18.75">
      <c r="A5" s="81" t="s">
        <v>1</v>
      </c>
      <c r="B5" s="81"/>
      <c r="C5" s="81"/>
      <c r="D5" s="81"/>
      <c r="E5" s="81"/>
      <c r="F5" s="18" t="s">
        <v>3</v>
      </c>
      <c r="G5" s="81" t="s">
        <v>2</v>
      </c>
      <c r="H5" s="81"/>
      <c r="I5" s="81"/>
      <c r="J5" s="6"/>
    </row>
    <row r="6" spans="1:10" ht="18.75">
      <c r="A6" s="82" t="s">
        <v>14</v>
      </c>
      <c r="B6" s="82"/>
      <c r="C6" s="82"/>
      <c r="D6" s="82"/>
      <c r="E6" s="82"/>
      <c r="F6" s="17" t="str">
        <f>CONCATENATE('Обработка результатов'!H1," / 33")</f>
        <v xml:space="preserve"> / 33</v>
      </c>
      <c r="G6" s="77" t="str">
        <f>IF(AND('Обработка результатов'!H1&gt;=0,'Обработка результатов'!H1&lt;=8),"Низкие баллы",IF(AND('Обработка результатов'!H1&gt;=9,'Обработка результатов'!H1&lt;=23),"Средние баллы",IF(AND('Обработка результатов'!H1&gt;=24,'Обработка результатов'!H1&lt;=33),"Высокие баллы",)))</f>
        <v>Низкие баллы</v>
      </c>
      <c r="H6" s="77"/>
      <c r="I6" s="77"/>
      <c r="J6" s="6"/>
    </row>
    <row r="7" spans="1:10" ht="18.75" customHeight="1">
      <c r="A7" s="92" t="s">
        <v>23</v>
      </c>
      <c r="B7" s="93"/>
      <c r="C7" s="93"/>
      <c r="D7" s="93"/>
      <c r="E7" s="93"/>
      <c r="F7" s="93"/>
      <c r="G7" s="93"/>
      <c r="H7" s="93"/>
      <c r="I7" s="94"/>
      <c r="J7" s="6"/>
    </row>
    <row r="8" spans="1:10" ht="18.75" customHeight="1">
      <c r="A8" s="95"/>
      <c r="B8" s="96"/>
      <c r="C8" s="96"/>
      <c r="D8" s="96"/>
      <c r="E8" s="96"/>
      <c r="F8" s="96"/>
      <c r="G8" s="96"/>
      <c r="H8" s="96"/>
      <c r="I8" s="97"/>
      <c r="J8" s="6"/>
    </row>
    <row r="9" spans="1:11" ht="18.75" customHeight="1">
      <c r="A9" s="95"/>
      <c r="B9" s="96"/>
      <c r="C9" s="96"/>
      <c r="D9" s="96"/>
      <c r="E9" s="96"/>
      <c r="F9" s="96"/>
      <c r="G9" s="96"/>
      <c r="H9" s="96"/>
      <c r="I9" s="97"/>
      <c r="J9" s="2"/>
      <c r="K9" s="2"/>
    </row>
    <row r="10" spans="1:9" ht="18.75" customHeight="1">
      <c r="A10" s="95"/>
      <c r="B10" s="96"/>
      <c r="C10" s="96"/>
      <c r="D10" s="96"/>
      <c r="E10" s="96"/>
      <c r="F10" s="96"/>
      <c r="G10" s="96"/>
      <c r="H10" s="96"/>
      <c r="I10" s="97"/>
    </row>
    <row r="11" spans="1:9" ht="18.75" customHeight="1">
      <c r="A11" s="95"/>
      <c r="B11" s="96"/>
      <c r="C11" s="96"/>
      <c r="D11" s="96"/>
      <c r="E11" s="96"/>
      <c r="F11" s="96"/>
      <c r="G11" s="96"/>
      <c r="H11" s="96"/>
      <c r="I11" s="97"/>
    </row>
    <row r="12" spans="1:9" ht="15.75" customHeight="1">
      <c r="A12" s="95"/>
      <c r="B12" s="96"/>
      <c r="C12" s="96"/>
      <c r="D12" s="96"/>
      <c r="E12" s="96"/>
      <c r="F12" s="96"/>
      <c r="G12" s="96"/>
      <c r="H12" s="96"/>
      <c r="I12" s="97"/>
    </row>
    <row r="13" spans="1:9" ht="18" customHeight="1">
      <c r="A13" s="95"/>
      <c r="B13" s="96"/>
      <c r="C13" s="96"/>
      <c r="D13" s="96"/>
      <c r="E13" s="96"/>
      <c r="F13" s="96"/>
      <c r="G13" s="96"/>
      <c r="H13" s="96"/>
      <c r="I13" s="97"/>
    </row>
    <row r="14" spans="1:9" ht="18" customHeight="1">
      <c r="A14" s="95"/>
      <c r="B14" s="96"/>
      <c r="C14" s="96"/>
      <c r="D14" s="96"/>
      <c r="E14" s="96"/>
      <c r="F14" s="96"/>
      <c r="G14" s="96"/>
      <c r="H14" s="96"/>
      <c r="I14" s="97"/>
    </row>
    <row r="15" spans="1:9" ht="18" customHeight="1">
      <c r="A15" s="82" t="s">
        <v>13</v>
      </c>
      <c r="B15" s="82"/>
      <c r="C15" s="82"/>
      <c r="D15" s="82"/>
      <c r="E15" s="82"/>
      <c r="F15" s="17" t="str">
        <f>CONCATENATE('Обработка результатов'!H2," / 7")</f>
        <v>Нет / 7</v>
      </c>
      <c r="G15" s="78">
        <f>IF(AND('Обработка результатов'!H2&gt;=0,'Обработка результатов'!H2&lt;=2),"Низкие баллы",IF(AND('Обработка результатов'!H2&gt;=3,'Обработка результатов'!H2&lt;=5),"Средние баллы",IF(AND('Обработка результатов'!H2&gt;=6,'Обработка результатов'!H2&lt;=8),"Высокие баллы",)))</f>
        <v>0</v>
      </c>
      <c r="H15" s="79"/>
      <c r="I15" s="80"/>
    </row>
    <row r="16" spans="1:9" ht="15" customHeight="1">
      <c r="A16" s="98" t="s">
        <v>22</v>
      </c>
      <c r="B16" s="99"/>
      <c r="C16" s="99"/>
      <c r="D16" s="99"/>
      <c r="E16" s="99"/>
      <c r="F16" s="99"/>
      <c r="G16" s="99"/>
      <c r="H16" s="99"/>
      <c r="I16" s="100"/>
    </row>
    <row r="17" spans="1:9" ht="18" customHeight="1">
      <c r="A17" s="101"/>
      <c r="B17" s="102"/>
      <c r="C17" s="102"/>
      <c r="D17" s="102"/>
      <c r="E17" s="102"/>
      <c r="F17" s="102"/>
      <c r="G17" s="102"/>
      <c r="H17" s="102"/>
      <c r="I17" s="103"/>
    </row>
    <row r="18" spans="1:9" ht="18" customHeight="1">
      <c r="A18" s="101"/>
      <c r="B18" s="102"/>
      <c r="C18" s="102"/>
      <c r="D18" s="102"/>
      <c r="E18" s="102"/>
      <c r="F18" s="102"/>
      <c r="G18" s="102"/>
      <c r="H18" s="102"/>
      <c r="I18" s="103"/>
    </row>
    <row r="19" spans="1:9" ht="18" customHeight="1">
      <c r="A19" s="101"/>
      <c r="B19" s="102"/>
      <c r="C19" s="102"/>
      <c r="D19" s="102"/>
      <c r="E19" s="102"/>
      <c r="F19" s="102"/>
      <c r="G19" s="102"/>
      <c r="H19" s="102"/>
      <c r="I19" s="103"/>
    </row>
    <row r="20" spans="1:9" ht="18" customHeight="1">
      <c r="A20" s="101"/>
      <c r="B20" s="102"/>
      <c r="C20" s="102"/>
      <c r="D20" s="102"/>
      <c r="E20" s="102"/>
      <c r="F20" s="102"/>
      <c r="G20" s="102"/>
      <c r="H20" s="102"/>
      <c r="I20" s="103"/>
    </row>
    <row r="21" spans="1:9" ht="18" customHeight="1">
      <c r="A21" s="82" t="s">
        <v>12</v>
      </c>
      <c r="B21" s="82"/>
      <c r="C21" s="82"/>
      <c r="D21" s="82"/>
      <c r="E21" s="82"/>
      <c r="F21" s="17" t="str">
        <f>CONCATENATE('Обработка результатов'!H3," / 7")</f>
        <v>5 / 7</v>
      </c>
      <c r="G21" s="78" t="str">
        <f>IF(AND('Обработка результатов'!H3&gt;=0,'Обработка результатов'!H3&lt;=2),"Низкие баллы",IF(AND('Обработка результатов'!H3&gt;=3,'Обработка результатов'!H3&lt;=5),"Средние баллы",IF(AND('Обработка результатов'!H3&gt;=6,'Обработка результатов'!H3&lt;=7),"Высокие баллы",)))</f>
        <v>Средние баллы</v>
      </c>
      <c r="H21" s="79"/>
      <c r="I21" s="80"/>
    </row>
    <row r="22" spans="1:9" ht="15">
      <c r="A22" s="92" t="s">
        <v>21</v>
      </c>
      <c r="B22" s="93"/>
      <c r="C22" s="93"/>
      <c r="D22" s="93"/>
      <c r="E22" s="93"/>
      <c r="F22" s="93"/>
      <c r="G22" s="93"/>
      <c r="H22" s="93"/>
      <c r="I22" s="94"/>
    </row>
    <row r="23" spans="1:9" ht="15" customHeight="1">
      <c r="A23" s="95"/>
      <c r="B23" s="96"/>
      <c r="C23" s="96"/>
      <c r="D23" s="96"/>
      <c r="E23" s="96"/>
      <c r="F23" s="96"/>
      <c r="G23" s="96"/>
      <c r="H23" s="96"/>
      <c r="I23" s="97"/>
    </row>
    <row r="24" spans="1:9" ht="15">
      <c r="A24" s="95"/>
      <c r="B24" s="96"/>
      <c r="C24" s="96"/>
      <c r="D24" s="96"/>
      <c r="E24" s="96"/>
      <c r="F24" s="96"/>
      <c r="G24" s="96"/>
      <c r="H24" s="96"/>
      <c r="I24" s="97"/>
    </row>
    <row r="25" spans="1:9" ht="15">
      <c r="A25" s="95"/>
      <c r="B25" s="96"/>
      <c r="C25" s="96"/>
      <c r="D25" s="96"/>
      <c r="E25" s="96"/>
      <c r="F25" s="96"/>
      <c r="G25" s="96"/>
      <c r="H25" s="96"/>
      <c r="I25" s="97"/>
    </row>
    <row r="26" spans="1:9" ht="15">
      <c r="A26" s="95"/>
      <c r="B26" s="96"/>
      <c r="C26" s="96"/>
      <c r="D26" s="96"/>
      <c r="E26" s="96"/>
      <c r="F26" s="96"/>
      <c r="G26" s="96"/>
      <c r="H26" s="96"/>
      <c r="I26" s="97"/>
    </row>
    <row r="27" spans="1:9" ht="18" customHeight="1">
      <c r="A27" s="95"/>
      <c r="B27" s="96"/>
      <c r="C27" s="96"/>
      <c r="D27" s="96"/>
      <c r="E27" s="96"/>
      <c r="F27" s="96"/>
      <c r="G27" s="96"/>
      <c r="H27" s="96"/>
      <c r="I27" s="97"/>
    </row>
    <row r="28" spans="1:9" ht="18" customHeight="1">
      <c r="A28" s="104"/>
      <c r="B28" s="105"/>
      <c r="C28" s="105"/>
      <c r="D28" s="105"/>
      <c r="E28" s="105"/>
      <c r="F28" s="105"/>
      <c r="G28" s="105"/>
      <c r="H28" s="105"/>
      <c r="I28" s="106"/>
    </row>
    <row r="29" spans="1:9" ht="18" customHeight="1">
      <c r="A29" s="82" t="s">
        <v>15</v>
      </c>
      <c r="B29" s="82"/>
      <c r="C29" s="82"/>
      <c r="D29" s="82"/>
      <c r="E29" s="82"/>
      <c r="F29" s="17" t="str">
        <f>CONCATENATE('Обработка результатов'!H4," / 7")</f>
        <v>15 / 7</v>
      </c>
      <c r="G29" s="78">
        <f>IF(AND('Обработка результатов'!H4&gt;=0,'Обработка результатов'!H4&lt;=2),"Низкие баллы",IF(AND('Обработка результатов'!H4&gt;=3,'Обработка результатов'!H4&lt;=5),"Средние баллы",IF(AND('Обработка результатов'!H4&gt;=6,'Обработка результатов'!H4&lt;=7),"Высокие баллы",)))</f>
        <v>0</v>
      </c>
      <c r="H29" s="79"/>
      <c r="I29" s="80"/>
    </row>
    <row r="30" spans="1:9" ht="15">
      <c r="A30" s="92" t="s">
        <v>20</v>
      </c>
      <c r="B30" s="93"/>
      <c r="C30" s="93"/>
      <c r="D30" s="93"/>
      <c r="E30" s="93"/>
      <c r="F30" s="93"/>
      <c r="G30" s="93"/>
      <c r="H30" s="93"/>
      <c r="I30" s="94"/>
    </row>
    <row r="31" spans="1:9" ht="18" customHeight="1">
      <c r="A31" s="95"/>
      <c r="B31" s="96"/>
      <c r="C31" s="96"/>
      <c r="D31" s="96"/>
      <c r="E31" s="96"/>
      <c r="F31" s="96"/>
      <c r="G31" s="96"/>
      <c r="H31" s="96"/>
      <c r="I31" s="97"/>
    </row>
    <row r="32" spans="1:9" ht="18" customHeight="1">
      <c r="A32" s="95"/>
      <c r="B32" s="96"/>
      <c r="C32" s="96"/>
      <c r="D32" s="96"/>
      <c r="E32" s="96"/>
      <c r="F32" s="96"/>
      <c r="G32" s="96"/>
      <c r="H32" s="96"/>
      <c r="I32" s="97"/>
    </row>
    <row r="33" spans="1:9" ht="15" customHeight="1">
      <c r="A33" s="95"/>
      <c r="B33" s="96"/>
      <c r="C33" s="96"/>
      <c r="D33" s="96"/>
      <c r="E33" s="96"/>
      <c r="F33" s="96"/>
      <c r="G33" s="96"/>
      <c r="H33" s="96"/>
      <c r="I33" s="97"/>
    </row>
    <row r="34" spans="1:9" ht="15" customHeight="1">
      <c r="A34" s="95"/>
      <c r="B34" s="96"/>
      <c r="C34" s="96"/>
      <c r="D34" s="96"/>
      <c r="E34" s="96"/>
      <c r="F34" s="96"/>
      <c r="G34" s="96"/>
      <c r="H34" s="96"/>
      <c r="I34" s="97"/>
    </row>
    <row r="35" spans="1:9" ht="18" customHeight="1">
      <c r="A35" s="95"/>
      <c r="B35" s="96"/>
      <c r="C35" s="96"/>
      <c r="D35" s="96"/>
      <c r="E35" s="96"/>
      <c r="F35" s="96"/>
      <c r="G35" s="96"/>
      <c r="H35" s="96"/>
      <c r="I35" s="97"/>
    </row>
    <row r="36" spans="1:9" ht="18" customHeight="1">
      <c r="A36" s="95"/>
      <c r="B36" s="96"/>
      <c r="C36" s="96"/>
      <c r="D36" s="96"/>
      <c r="E36" s="96"/>
      <c r="F36" s="96"/>
      <c r="G36" s="96"/>
      <c r="H36" s="96"/>
      <c r="I36" s="97"/>
    </row>
    <row r="37" spans="1:9" ht="15">
      <c r="A37" s="104"/>
      <c r="B37" s="105"/>
      <c r="C37" s="105"/>
      <c r="D37" s="105"/>
      <c r="E37" s="105"/>
      <c r="F37" s="105"/>
      <c r="G37" s="105"/>
      <c r="H37" s="105"/>
      <c r="I37" s="106"/>
    </row>
    <row r="38" spans="1:9" ht="18.75">
      <c r="A38" s="82" t="s">
        <v>16</v>
      </c>
      <c r="B38" s="82"/>
      <c r="C38" s="82"/>
      <c r="D38" s="82"/>
      <c r="E38" s="82"/>
      <c r="F38" s="17" t="str">
        <f>CONCATENATE('Обработка результатов'!H5," / 7")</f>
        <v>20 / 7</v>
      </c>
      <c r="G38" s="78">
        <f>IF(AND('Обработка результатов'!H5&gt;=0,'Обработка результатов'!H5&lt;=2),"Низкие баллы",IF(AND('Обработка результатов'!H5&gt;=3,'Обработка результатов'!H5&lt;=5),"Средние баллы",IF(AND('Обработка результатов'!H5&gt;=6,'Обработка результатов'!H5&lt;=7),"Высокие баллы",)))</f>
        <v>0</v>
      </c>
      <c r="H38" s="79"/>
      <c r="I38" s="80"/>
    </row>
    <row r="39" spans="1:9" ht="15" customHeight="1">
      <c r="A39" s="92" t="s">
        <v>19</v>
      </c>
      <c r="B39" s="93"/>
      <c r="C39" s="93"/>
      <c r="D39" s="93"/>
      <c r="E39" s="93"/>
      <c r="F39" s="93"/>
      <c r="G39" s="93"/>
      <c r="H39" s="93"/>
      <c r="I39" s="94"/>
    </row>
    <row r="40" spans="1:9" ht="15" customHeight="1">
      <c r="A40" s="95"/>
      <c r="B40" s="96"/>
      <c r="C40" s="96"/>
      <c r="D40" s="96"/>
      <c r="E40" s="96"/>
      <c r="F40" s="96"/>
      <c r="G40" s="96"/>
      <c r="H40" s="96"/>
      <c r="I40" s="97"/>
    </row>
    <row r="41" spans="1:9" ht="15">
      <c r="A41" s="95"/>
      <c r="B41" s="96"/>
      <c r="C41" s="96"/>
      <c r="D41" s="96"/>
      <c r="E41" s="96"/>
      <c r="F41" s="96"/>
      <c r="G41" s="96"/>
      <c r="H41" s="96"/>
      <c r="I41" s="97"/>
    </row>
    <row r="42" spans="1:9" ht="15">
      <c r="A42" s="95"/>
      <c r="B42" s="96"/>
      <c r="C42" s="96"/>
      <c r="D42" s="96"/>
      <c r="E42" s="96"/>
      <c r="F42" s="96"/>
      <c r="G42" s="96"/>
      <c r="H42" s="96"/>
      <c r="I42" s="97"/>
    </row>
    <row r="43" spans="1:9" ht="15">
      <c r="A43" s="95"/>
      <c r="B43" s="96"/>
      <c r="C43" s="96"/>
      <c r="D43" s="96"/>
      <c r="E43" s="96"/>
      <c r="F43" s="96"/>
      <c r="G43" s="96"/>
      <c r="H43" s="96"/>
      <c r="I43" s="97"/>
    </row>
    <row r="44" spans="1:9" ht="15">
      <c r="A44" s="95"/>
      <c r="B44" s="96"/>
      <c r="C44" s="96"/>
      <c r="D44" s="96"/>
      <c r="E44" s="96"/>
      <c r="F44" s="96"/>
      <c r="G44" s="96"/>
      <c r="H44" s="96"/>
      <c r="I44" s="97"/>
    </row>
    <row r="45" spans="1:9" ht="15">
      <c r="A45" s="95"/>
      <c r="B45" s="96"/>
      <c r="C45" s="96"/>
      <c r="D45" s="96"/>
      <c r="E45" s="96"/>
      <c r="F45" s="96"/>
      <c r="G45" s="96"/>
      <c r="H45" s="96"/>
      <c r="I45" s="97"/>
    </row>
    <row r="46" spans="1:9" ht="15.75">
      <c r="A46" s="20"/>
      <c r="B46" s="19"/>
      <c r="C46" s="19"/>
      <c r="D46" s="19"/>
      <c r="E46" s="19"/>
      <c r="F46" s="83" t="s">
        <v>17</v>
      </c>
      <c r="G46" s="83"/>
      <c r="H46" s="83"/>
      <c r="I46" s="83"/>
    </row>
  </sheetData>
  <sheetProtection algorithmName="SHA-512" hashValue="h5vnxdSxMSYMY7TSy+vN1IG18m4IJWabeMPHD3pJzLj24nScapz1UjVrljsfHojOq/6u/4KDjpak5m6Cv4ZFWA==" saltValue="94UWoxcSA3T47UWlgN+lvg==" spinCount="100000" sheet="1" formatCells="0" formatColumns="0" formatRows="0" insertColumns="0" insertRows="0" insertHyperlinks="0" deleteColumns="0" deleteRows="0" selectLockedCells="1" sort="0" autoFilter="0" pivotTables="0"/>
  <mergeCells count="21">
    <mergeCell ref="A6:E6"/>
    <mergeCell ref="G6:I6"/>
    <mergeCell ref="A1:I1"/>
    <mergeCell ref="B3:F3"/>
    <mergeCell ref="H3:I3"/>
    <mergeCell ref="A5:E5"/>
    <mergeCell ref="G5:I5"/>
    <mergeCell ref="A7:I14"/>
    <mergeCell ref="A16:I20"/>
    <mergeCell ref="A39:I45"/>
    <mergeCell ref="F46:I46"/>
    <mergeCell ref="A22:I28"/>
    <mergeCell ref="A30:I37"/>
    <mergeCell ref="A38:E38"/>
    <mergeCell ref="G38:I38"/>
    <mergeCell ref="A15:E15"/>
    <mergeCell ref="G15:I15"/>
    <mergeCell ref="A21:E21"/>
    <mergeCell ref="G21:I21"/>
    <mergeCell ref="A29:E29"/>
    <mergeCell ref="G29:I29"/>
  </mergeCells>
  <conditionalFormatting sqref="G6:I6 G15:I15 G21:I21">
    <cfRule type="cellIs" priority="13" dxfId="13" operator="equal">
      <formula>"Низкие баллы"</formula>
    </cfRule>
    <cfRule type="cellIs" priority="14" dxfId="10" operator="equal">
      <formula>"Средние баллы"</formula>
    </cfRule>
    <cfRule type="cellIs" priority="15" dxfId="12" operator="equal">
      <formula>"Высокие баллы"</formula>
    </cfRule>
  </conditionalFormatting>
  <conditionalFormatting sqref="G29">
    <cfRule type="cellIs" priority="4" dxfId="13" operator="equal">
      <formula>"Высокие баллы"</formula>
    </cfRule>
    <cfRule type="cellIs" priority="5" dxfId="10" operator="equal">
      <formula>"Низкие баллы"</formula>
    </cfRule>
    <cfRule type="cellIs" priority="6" dxfId="12" operator="equal">
      <formula>"Средние баллы"</formula>
    </cfRule>
  </conditionalFormatting>
  <conditionalFormatting sqref="G38">
    <cfRule type="cellIs" priority="1" dxfId="13" operator="equal">
      <formula>"Высокие баллы"</formula>
    </cfRule>
    <cfRule type="cellIs" priority="2" dxfId="10" operator="equal">
      <formula>"Средние баллы"</formula>
    </cfRule>
    <cfRule type="cellIs" priority="3" dxfId="12" operator="equal">
      <formula>"Низкие баллы"</formula>
    </cfRule>
  </conditionalFormatting>
  <pageMargins left="0.6299212598425197" right="0.2362204724409449" top="0.35433070866141736" bottom="0.35433070866141736" header="0.31496062992125984" footer="0.31496062992125984"/>
  <pageSetup orientation="portrait" paperSize="9" r:id="rId6"/>
  <drawing r:id="rId4"/>
  <legacyDrawing r:id="rId5"/>
  <mc:AlternateContent xmlns:mc="http://schemas.openxmlformats.org/markup-compatibility/2006">
    <mc:Choice Requires="x14">
      <controls>
        <mc:AlternateContent xmlns:mc="http://schemas.openxmlformats.org/markup-compatibility/2006">
          <mc:Choice Requires="x14">
            <control shapeId="6145" r:id="rId1" name="Button 1">
              <controlPr defaultSize="0" print="0" autoLine="0" autoPict="0">
                <macro>[0]!SaveToPDF</macro>
                <anchor moveWithCells="1" sizeWithCells="1">
                  <from>
                    <xdr:col>9</xdr:col>
                    <xdr:colOff>600075</xdr:colOff>
                    <xdr:row>1</xdr:row>
                    <xdr:rowOff>171450</xdr:rowOff>
                  </from>
                  <to>
                    <xdr:col>13</xdr:col>
                    <xdr:colOff>428625</xdr:colOff>
                    <xdr:row>4</xdr:row>
                    <xdr:rowOff>9525</xdr:rowOff>
                  </to>
                </anchor>
              </controlPr>
            </control>
          </mc:Choice>
        </mc:AlternateContent>
        <mc:AlternateContent xmlns:mc="http://schemas.openxmlformats.org/markup-compatibility/2006">
          <mc:Choice Requires="x14">
            <control shapeId="6146" r:id="rId2" name="Button 2">
              <controlPr defaultSize="0" print="0" autoLine="0" autoPict="0">
                <macro>[0]!PrintD</macro>
                <anchor moveWithCells="1" sizeWithCells="1">
                  <from>
                    <xdr:col>10</xdr:col>
                    <xdr:colOff>9525</xdr:colOff>
                    <xdr:row>6</xdr:row>
                    <xdr:rowOff>123825</xdr:rowOff>
                  </from>
                  <to>
                    <xdr:col>13</xdr:col>
                    <xdr:colOff>447675</xdr:colOff>
                    <xdr:row>8</xdr:row>
                    <xdr:rowOff>142875</xdr:rowOff>
                  </to>
                </anchor>
              </controlPr>
            </control>
          </mc:Choice>
        </mc:AlternateContent>
        <mc:AlternateContent xmlns:mc="http://schemas.openxmlformats.org/markup-compatibility/2006">
          <mc:Choice Requires="x14">
            <control shapeId="6147" r:id="rId3" name="Button 3">
              <controlPr defaultSize="0" print="0" autoLine="0" autoPict="0">
                <macro>[0]!ClearData</macro>
                <anchor moveWithCells="1" sizeWithCells="1">
                  <from>
                    <xdr:col>10</xdr:col>
                    <xdr:colOff>0</xdr:colOff>
                    <xdr:row>11</xdr:row>
                    <xdr:rowOff>28575</xdr:rowOff>
                  </from>
                  <to>
                    <xdr:col>13</xdr:col>
                    <xdr:colOff>438150</xdr:colOff>
                    <xdr:row>13</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8</vt:i4>
      </vt:variant>
    </vt:vector>
  </HeadingPairs>
  <TitlesOfParts>
    <vt:vector size="8" baseType="lpstr">
      <vt:lpstr>Бланк Методички</vt:lpstr>
      <vt:lpstr>Обработка результатов</vt:lpstr>
      <vt:lpstr>Результат</vt:lpstr>
      <vt:lpstr>Групповой обработчик</vt:lpstr>
      <vt:lpstr>Бланк</vt:lpstr>
      <vt:lpstr>Кор</vt:lpstr>
      <vt:lpstr>Хар</vt:lpstr>
      <vt:lpstr>Результаты с расшифровкой</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2018-09-30T17:04:31Z</dcterms:modified>
  <cp:category/>
</cp:coreProperties>
</file>