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ЭтаКнига"/>
  <xr:revisionPtr revIDLastSave="0" documentId="8_{DAC9EB5B-9E92-499F-8C1A-37B3B1F2F0D5}" xr6:coauthVersionLast="47" xr6:coauthVersionMax="47" xr10:uidLastSave="{00000000-0000-0000-0000-000000000000}"/>
  <bookViews>
    <workbookView xWindow="780" yWindow="780" windowWidth="11520" windowHeight="7875" xr2:uid="{00000000-000D-0000-FFFF-FFFF00000000}"/>
  </bookViews>
  <sheets>
    <sheet name="Бланк Методички" sheetId="1" r:id="rId1"/>
    <sheet name="Обработка" sheetId="11" state="hidden" r:id="rId2"/>
    <sheet name="Печать" sheetId="9" r:id="rId3"/>
    <sheet name="Печать с расшифровкой" sheetId="10" r:id="rId4"/>
  </sheets>
  <definedNames>
    <definedName name="_xlnm.Print_Area" localSheetId="3">'Печать с расшифровкой'!$A$1:$I$56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" l="1"/>
  <c r="A47" i="10"/>
  <c r="A40" i="10"/>
  <c r="A33" i="10"/>
  <c r="A26" i="10"/>
  <c r="A19" i="10"/>
  <c r="A11" i="9"/>
  <c r="A52" i="10" s="1"/>
  <c r="A10" i="9"/>
  <c r="A9" i="9"/>
  <c r="A8" i="9"/>
  <c r="A7" i="9"/>
  <c r="A6" i="9"/>
  <c r="A5" i="9"/>
  <c r="B2" i="11" l="1"/>
  <c r="C2" i="11" s="1"/>
  <c r="D2" i="11" s="1"/>
  <c r="K10" i="11" s="1"/>
  <c r="B3" i="11"/>
  <c r="C3" i="11" s="1"/>
  <c r="D3" i="11" s="1"/>
  <c r="K11" i="11" s="1"/>
  <c r="B4" i="11"/>
  <c r="C4" i="11" s="1"/>
  <c r="E8" i="11" s="1"/>
  <c r="B5" i="11"/>
  <c r="C5" i="11" s="1"/>
  <c r="G8" i="11" s="1"/>
  <c r="B6" i="11"/>
  <c r="C6" i="11" s="1"/>
  <c r="E9" i="11" s="1"/>
  <c r="B7" i="11"/>
  <c r="C7" i="11" s="1"/>
  <c r="E10" i="11" s="1"/>
  <c r="B8" i="11"/>
  <c r="C8" i="11" s="1"/>
  <c r="J8" i="11" s="1"/>
  <c r="B9" i="11"/>
  <c r="C9" i="11" s="1"/>
  <c r="F8" i="11" s="1"/>
  <c r="B10" i="11"/>
  <c r="C10" i="11" s="1"/>
  <c r="D10" i="11" s="1"/>
  <c r="E18" i="11" s="1"/>
  <c r="B11" i="11"/>
  <c r="C11" i="11" s="1"/>
  <c r="D11" i="11" s="1"/>
  <c r="K12" i="11" s="1"/>
  <c r="B12" i="11"/>
  <c r="C12" i="11" s="1"/>
  <c r="F9" i="11" s="1"/>
  <c r="B13" i="11"/>
  <c r="C13" i="11" s="1"/>
  <c r="E11" i="11" s="1"/>
  <c r="B14" i="11"/>
  <c r="C14" i="11" s="1"/>
  <c r="D14" i="11" s="1"/>
  <c r="K13" i="11" s="1"/>
  <c r="B15" i="11"/>
  <c r="C15" i="11" s="1"/>
  <c r="D15" i="11" s="1"/>
  <c r="F13" i="11" s="1"/>
  <c r="B16" i="11"/>
  <c r="C16" i="11" s="1"/>
  <c r="I8" i="11" s="1"/>
  <c r="B17" i="11"/>
  <c r="C17" i="11" s="1"/>
  <c r="D17" i="11" s="1"/>
  <c r="E19" i="11" s="1"/>
  <c r="B18" i="11"/>
  <c r="C18" i="11" s="1"/>
  <c r="D18" i="11" s="1"/>
  <c r="K14" i="11" s="1"/>
  <c r="B19" i="11"/>
  <c r="C19" i="11" s="1"/>
  <c r="G9" i="11" s="1"/>
  <c r="B20" i="11"/>
  <c r="C20" i="11" s="1"/>
  <c r="H8" i="11" s="1"/>
  <c r="B21" i="11"/>
  <c r="C21" i="11" s="1"/>
  <c r="G10" i="11" s="1"/>
  <c r="B22" i="11"/>
  <c r="C22" i="11" s="1"/>
  <c r="I9" i="11" s="1"/>
  <c r="B23" i="11"/>
  <c r="C23" i="11" s="1"/>
  <c r="D23" i="11" s="1"/>
  <c r="F14" i="11" s="1"/>
  <c r="B24" i="11"/>
  <c r="C24" i="11" s="1"/>
  <c r="D24" i="11" s="1"/>
  <c r="E20" i="11" s="1"/>
  <c r="B25" i="11"/>
  <c r="C25" i="11" s="1"/>
  <c r="E12" i="11" s="1"/>
  <c r="B26" i="11"/>
  <c r="C26" i="11" s="1"/>
  <c r="E13" i="11" s="1"/>
  <c r="B27" i="11"/>
  <c r="C27" i="11" s="1"/>
  <c r="E14" i="11" s="1"/>
  <c r="B28" i="11"/>
  <c r="C28" i="11" s="1"/>
  <c r="I10" i="11" s="1"/>
  <c r="B29" i="11"/>
  <c r="C29" i="11" s="1"/>
  <c r="G11" i="11" s="1"/>
  <c r="B30" i="11"/>
  <c r="C30" i="11" s="1"/>
  <c r="D30" i="11" s="1"/>
  <c r="E21" i="11" s="1"/>
  <c r="B31" i="11"/>
  <c r="C31" i="11" s="1"/>
  <c r="D31" i="11" s="1"/>
  <c r="F15" i="11" s="1"/>
  <c r="B32" i="11"/>
  <c r="C32" i="11" s="1"/>
  <c r="G12" i="11" s="1"/>
  <c r="B33" i="11"/>
  <c r="C33" i="11" s="1"/>
  <c r="H9" i="11" s="1"/>
  <c r="B34" i="11"/>
  <c r="C34" i="11" s="1"/>
  <c r="K8" i="11" s="1"/>
  <c r="B35" i="11"/>
  <c r="C35" i="11" s="1"/>
  <c r="D35" i="11" s="1"/>
  <c r="E22" i="11" s="1"/>
  <c r="B36" i="11"/>
  <c r="C36" i="11" s="1"/>
  <c r="J9" i="11" s="1"/>
  <c r="B37" i="11"/>
  <c r="C37" i="11" s="1"/>
  <c r="D37" i="11" s="1"/>
  <c r="I11" i="11" s="1"/>
  <c r="B38" i="11"/>
  <c r="C38" i="11" s="1"/>
  <c r="E15" i="11" s="1"/>
  <c r="B39" i="11"/>
  <c r="C39" i="11" s="1"/>
  <c r="G13" i="11" s="1"/>
  <c r="B40" i="11"/>
  <c r="C40" i="11" s="1"/>
  <c r="G14" i="11" s="1"/>
  <c r="B41" i="11"/>
  <c r="C41" i="11" s="1"/>
  <c r="H10" i="11" s="1"/>
  <c r="B42" i="11"/>
  <c r="C42" i="11" s="1"/>
  <c r="E16" i="11" s="1"/>
  <c r="B43" i="11"/>
  <c r="C43" i="11" s="1"/>
  <c r="J10" i="11" s="1"/>
  <c r="B44" i="11"/>
  <c r="C44" i="11" s="1"/>
  <c r="F10" i="11" s="1"/>
  <c r="B45" i="11"/>
  <c r="C45" i="11" s="1"/>
  <c r="D45" i="11" s="1"/>
  <c r="E23" i="11" s="1"/>
  <c r="B46" i="11"/>
  <c r="C46" i="11" s="1"/>
  <c r="H11" i="11" s="1"/>
  <c r="B47" i="11"/>
  <c r="C47" i="11" s="1"/>
  <c r="E17" i="11" s="1"/>
  <c r="B48" i="11"/>
  <c r="C48" i="11" s="1"/>
  <c r="D48" i="11" s="1"/>
  <c r="K15" i="11" s="1"/>
  <c r="B49" i="11"/>
  <c r="C49" i="11" s="1"/>
  <c r="F11" i="11" s="1"/>
  <c r="B50" i="11"/>
  <c r="C50" i="11" s="1"/>
  <c r="G15" i="11" s="1"/>
  <c r="B51" i="11"/>
  <c r="C51" i="11" s="1"/>
  <c r="D51" i="11" s="1"/>
  <c r="F16" i="11" s="1"/>
  <c r="B52" i="11"/>
  <c r="C52" i="11" s="1"/>
  <c r="G16" i="11" s="1"/>
  <c r="B53" i="11"/>
  <c r="C53" i="11" s="1"/>
  <c r="F12" i="11" s="1"/>
  <c r="B1" i="11"/>
  <c r="C1" i="11" s="1"/>
  <c r="D1" i="11" s="1"/>
  <c r="K9" i="11" s="1"/>
  <c r="J17" i="11" l="1"/>
  <c r="F10" i="9" s="1"/>
  <c r="A48" i="10" s="1"/>
  <c r="E24" i="11"/>
  <c r="K17" i="11"/>
  <c r="F11" i="9" s="1"/>
  <c r="A53" i="10" s="1"/>
  <c r="A13" i="10"/>
  <c r="I3" i="11"/>
  <c r="I4" i="11"/>
  <c r="I5" i="11"/>
  <c r="I6" i="11"/>
  <c r="I7" i="11"/>
  <c r="I2" i="11"/>
  <c r="H3" i="11"/>
  <c r="H4" i="11"/>
  <c r="H5" i="11"/>
  <c r="H6" i="11"/>
  <c r="H7" i="11"/>
  <c r="H2" i="11"/>
  <c r="G3" i="11"/>
  <c r="G4" i="11"/>
  <c r="G5" i="11"/>
  <c r="G6" i="11"/>
  <c r="G7" i="11"/>
  <c r="G2" i="11"/>
  <c r="F3" i="11"/>
  <c r="F4" i="11"/>
  <c r="F5" i="11"/>
  <c r="F6" i="11"/>
  <c r="F7" i="11"/>
  <c r="F2" i="11"/>
  <c r="F5" i="9" l="1"/>
  <c r="F17" i="11"/>
  <c r="F6" i="9" s="1"/>
  <c r="A20" i="10" s="1"/>
  <c r="H17" i="11"/>
  <c r="F8" i="9" s="1"/>
  <c r="A34" i="10" s="1"/>
  <c r="I17" i="11"/>
  <c r="F9" i="9" s="1"/>
  <c r="A41" i="10" s="1"/>
  <c r="G17" i="11"/>
  <c r="F7" i="9" s="1"/>
  <c r="A27" i="10" s="1"/>
  <c r="F26" i="11" l="1"/>
  <c r="F12" i="9"/>
  <c r="A14" i="9" s="1"/>
  <c r="A14" i="10"/>
  <c r="B3" i="9"/>
  <c r="H3" i="9" l="1"/>
</calcChain>
</file>

<file path=xl/sharedStrings.xml><?xml version="1.0" encoding="utf-8"?>
<sst xmlns="http://schemas.openxmlformats.org/spreadsheetml/2006/main" count="88" uniqueCount="88">
  <si>
    <t>Фамилия, имя</t>
  </si>
  <si>
    <t>ФИО</t>
  </si>
  <si>
    <t>Дата</t>
  </si>
  <si>
    <t>5 Б</t>
  </si>
  <si>
    <t>5 А</t>
  </si>
  <si>
    <t>5 В</t>
  </si>
  <si>
    <t>http://eschool.by/courses/psy</t>
  </si>
  <si>
    <t xml:space="preserve">Во II блоке (вопросы с 16 по 30) – делинквентное (допротивоправное) поведение (ДП) - оценивается антисоциальное, противоречащее правовым нормам, угрожающее социальному порядку и благополучию окружающих людей поведение, включающее любые действия или бездействия, запрещенные законодательством.
К числу делинквентных относятся: 1) административные правонарушения - нарушение правил дорожного движения, мелкое хулиганство, сквернословие, нецензурная брань в общественных местах, оскорбительное приставание к гражданам, распитие спиртных напитков и появление в пьяном виде в общественных местах; 2) дисциплинарные проступки - это неисполнение или ненадлежащее исполнение своих непосредственных обязанностей, для подростков это прогулы без уважительных причин занятий, появление в учебном заведении или в общественных местах в состоянии алкогольного, наркотического или токсического опьянения, распитие спиртных напитков, употребление наркотических или токсических средств по месту учебы и в учебное время, нарушение правил безопасности; 3) преступления - общественно опасные деяния, предусмотренные уголовным законом и запрещены им под угрозой наказания – кражи, причинение вреда здоровью, угоны транспорта, вандализм, терроризм и другие поступки, за которые предусматриваются меры уголовной ответственности с 16 лет, а за некоторые преступления с 14 лет; совершение деяний, признаваемых преступлениями, лицами, не достигшими уголовной ответственности, влечет применение мер воздействия, носящих воспитательный характер (помещение в специальное учебно-воспитательное учреждение и др.).
</t>
  </si>
  <si>
    <t xml:space="preserve">Внимательно прочитайте каждый вопрос и все предложенные варианты ответов к нему. Выберите один вариант ответа, который соответствует Вашему мнению, и обведите его кружком. Необходимо отметить один вариант ответа в каждой строке. </t>
  </si>
  <si>
    <t>Никогда</t>
  </si>
  <si>
    <t>Иногда</t>
  </si>
  <si>
    <t>Затрудняюсь</t>
  </si>
  <si>
    <t>Часто</t>
  </si>
  <si>
    <t>Всегда</t>
  </si>
  <si>
    <t>Бывает, что Вы ссоритесь с родителями</t>
  </si>
  <si>
    <t>Бывает, что Вам так и хочется выругаться</t>
  </si>
  <si>
    <t>Бывает, что Вы откладываете на завтра то, что должны сделать сегодня</t>
  </si>
  <si>
    <t>Вам бы хотелось быть очень красивым, чтобы люди везде обращали на Вас внимание</t>
  </si>
  <si>
    <t>Вам не хочется, чтобы окружающие догадывались, какой Вы, что у Вас на душе</t>
  </si>
  <si>
    <t>Вам присуще в повседневной жизни действовать под влиянием момента, не думая о возможных последствиях</t>
  </si>
  <si>
    <t>Вам присуще поступать под влиянием эмоций</t>
  </si>
  <si>
    <t>Вам тяжело бороться со своими привычками</t>
  </si>
  <si>
    <t>Вас легко вовлечь в действия, которые, как Вам известно, являются плохими и неправильными</t>
  </si>
  <si>
    <t>Вас считают человеком, на которого всегда можно положиться</t>
  </si>
  <si>
    <t>Ваши манеры за столом в гостях более хороши, чем у себя дома</t>
  </si>
  <si>
    <t>Вы бы расстроились, если бы пришлось переезжать в новое место и заводить там новых друзей</t>
  </si>
  <si>
    <t>Вы замечали иногда, просыпаясь утром, что так сильно ворочались и метались во сне, что вся постель в беспорядке</t>
  </si>
  <si>
    <t>Вы нарушаете установленные правила</t>
  </si>
  <si>
    <t>Вы любите говорить людям о том, что нужно соблюдать правила</t>
  </si>
  <si>
    <t>Вы любите ездить на большой скорости, даже если это связано с риском для жизни</t>
  </si>
  <si>
    <t>Вы любите, когда вам подробно объясняют,что и как следует делать</t>
  </si>
  <si>
    <t>Вы не всегда говорите правду</t>
  </si>
  <si>
    <t>Вы не любите, когда у Вас с кем-то портятся отношения, особенно если разногласия грозят стать окончательными</t>
  </si>
  <si>
    <t>Ваши родители обладают недостаточной терпеливостью в отношении Вас</t>
  </si>
  <si>
    <t>Вы не очень надежны, на Вас не стоит полагаться</t>
  </si>
  <si>
    <t>Вы обожаете узнавать заранее, что вам подарят или чем закончится непрочитанная книга</t>
  </si>
  <si>
    <t>Вы обсуждаете свои дела с родителями</t>
  </si>
  <si>
    <t>Вы точный и аккуратный человек</t>
  </si>
  <si>
    <t>Вы отмечаете за собой некоторую поспешность в принятии решений</t>
  </si>
  <si>
    <t>Вы отмечаете за собой склонность говорить не думая</t>
  </si>
  <si>
    <t>Вы предпочитали бы быть артистом эстрады, нежели врачом</t>
  </si>
  <si>
    <t>Вы привыкли много есть, даже если не очень хочется</t>
  </si>
  <si>
    <t>Вы просто не уважаете себя</t>
  </si>
  <si>
    <t>Вы склонны к тщательному предварительному обдумыванию того, что хотите сделать</t>
  </si>
  <si>
    <t>Вы спрашиваете совета у родителей относительно своих дел и поступков</t>
  </si>
  <si>
    <t>Вы стараетесь не думать о своих проблемах</t>
  </si>
  <si>
    <t>Ваши родители жалуются кому-то на Вас</t>
  </si>
  <si>
    <t>Вы считаете, что большинство людей способно солгать, если это в их интересах</t>
  </si>
  <si>
    <t>Вы считаете, что делаете то, что должны делать в жизни</t>
  </si>
  <si>
    <t>Вы считаете, что каждый человек от чего-то зависим</t>
  </si>
  <si>
    <t>Вы умеете вовремя остановиться, если чувствуете, что начинаете проигрывать</t>
  </si>
  <si>
    <t>Вы ругаете себя за поспешные решения</t>
  </si>
  <si>
    <t>Вы чувствуете беспомощность. Вам нужно, чтобы кто-нибудь был рядом</t>
  </si>
  <si>
    <t>Вы чувствуете вялость, апатию: все, что раньше волновало Вас, стало безразличным</t>
  </si>
  <si>
    <t>Ваши родители хотели бы, чтобы Вы стали другим, изменились</t>
  </si>
  <si>
    <t>Вы чувствуете себя порою настолько запутавшимся, что сами не понимаете, что делаете</t>
  </si>
  <si>
    <t>Глупо пытаться показать свою силу воли и отказаться от различных радостей жизни</t>
  </si>
  <si>
    <t>Если бы все стали делать нечто такое, что Вы считаете неправильным, то Вы присоединились бы к ним</t>
  </si>
  <si>
    <t>Если Вам что-то сильно досаждает, то, по-вашему, лучше стараться не обращать внимания на это, пока не остынешь</t>
  </si>
  <si>
    <t>Если Вы сделаете что-нибудь не так, Ваши родители постоянно и везде говорят об этом</t>
  </si>
  <si>
    <t>Вы говорите глупости только для того, чтобы посмотреть, что на это скажут другие</t>
  </si>
  <si>
    <t>Вы переходите улицу там, где Вам удобно, а не там, где положено</t>
  </si>
  <si>
    <t>Когда вам нужно сделать что-то по дому, Вы просто не делаете этого</t>
  </si>
  <si>
    <t>Когда Вы должны что-то осуществить, Вас охватывает страх перед провалом: вдруг не получится</t>
  </si>
  <si>
    <t>Прежде, чем высказать что-то приятелям, Вы должны убедиться в собственной правоте</t>
  </si>
  <si>
    <t>У Вас такое чувство, что Вы злитесь на весь мир</t>
  </si>
  <si>
    <t>Характеристика «симпатичный, приятный человек» подходит Вам больше, чем «надежный вожак»</t>
  </si>
  <si>
    <t>Импульсивность</t>
  </si>
  <si>
    <t>Слабость «Сверх-Я»</t>
  </si>
  <si>
    <t xml:space="preserve">Дезадаптированность </t>
  </si>
  <si>
    <t>Враждебность родителей</t>
  </si>
  <si>
    <t>Безрассудность</t>
  </si>
  <si>
    <t>Склонность к зависимостям</t>
  </si>
  <si>
    <t>Социальная желательность</t>
  </si>
  <si>
    <t>Сумма:</t>
  </si>
  <si>
    <t>Признаки склонности</t>
  </si>
  <si>
    <t>Признаки повышенной склонности</t>
  </si>
  <si>
    <t>Признаки высокой вероятности</t>
  </si>
  <si>
    <t>Результат</t>
  </si>
  <si>
    <t>Шкала «Импульсивность» обнаруживает тенденцию к принятию недостаточно обдуманных, взвешенных решений, неумение организовывать свое время и порядок выполнения дел. Для импульсивных подростков характерны низкий самоконтроль поведения, слабоволие.</t>
  </si>
  <si>
    <t>Шкала «Слабость Сверх-Я» выявляет недобросовестность, безответственность, легкомысленность, беспринципность. Такие подростки проявляют слабый интерес к общественным нормам и не прилагают усилий для их выполнения. Они могут презрительно относиться к моральным ценностям и ради собственной выгоды способны на нечестность и обман.</t>
  </si>
  <si>
    <t>Шкала «Дезадаптированность» выявляет неприятие себя и других, наличие защитных барьеров в осмыслении своего актуального опыта, кажущееся решение проблем, т.е. решение их на субъективном психологическом уровне, в собственном представлении, а не в действительности, негибкость психических процессов.</t>
  </si>
  <si>
    <t>Шкала «Враждебность как стиль родительского отношения» определяет восприятие подростками родителей как агрессивных, чрезмерно строгих, эмоционально холодных, чрезмерно критикующих. Подросток находится в состоянии тревожного ожидания низкой оценки его деятельности и наказания родительским отвержением.</t>
  </si>
  <si>
    <t>Шкала «Безрассудность» характеризует подростков как недостаточно спокойных и рассудительных, нетерпеливых, несдержанных. Они чувствуют себя несчастным из-за кажущейся неудовлетворенности, им всего всегда мало.</t>
  </si>
  <si>
    <t>Шкала «Общая склонность к зависимостям» определяет отношение к привычкам как пассивное, слабовольное.</t>
  </si>
  <si>
    <t>Шкала «Социальная желательность» указывают на то, что подросток стремится представить себя в наилучшем свете, дает неискренние ответы.</t>
  </si>
  <si>
    <t xml:space="preserve">Опросник дает возможность выявить наличие психологического фактора риска, оказывающего непосредственное влияние на формирование у обучающихся аддиктивных жизненных установок. Этот фактор включает: тенденцию к принятию недостаточно обдуманных, взвешенных решений, неумение организовывать свое время и порядок выполнения дел, низкий самоконтроль поведения, слабоволие, недобросовестность, безответственность, легкомысленность, беспринципность, неприятие себя и других, наличие защитных барьеров в осмыслении своего актуального опыта, кажущееся решение проблем, восприятие подростками родителей как агрессивных, чрезмерно строгих, эмоционально холодных, чрезмерно критикующих, отношение к привычкам как пассивное, слабовольное.
</t>
  </si>
  <si>
    <t>Анкетирования обучающихся на предмет употребления алкоголя, наркотических и психотропных веществ и их аналогов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</si>
</sst>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12"/>
      <color rgb="FF003399"/>
      <name val="Eskal Font4You"/>
      <charset val="204"/>
    </font>
    <font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3399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00"/>
      <name val="Cambria"/>
      <family val="1"/>
    </font>
    <font>
      <sz val="20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0" fillId="0" borderId="0" xfId="0" applyBorder="1" applyAlignment="1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Protection="1"/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" fillId="0" borderId="4" xfId="0" applyFont="1" applyBorder="1"/>
    <xf numFmtId="0" fontId="18" fillId="0" borderId="0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 indent="1"/>
    </xf>
    <xf numFmtId="0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top"/>
    </xf>
    <xf numFmtId="0" fontId="4" fillId="4" borderId="2" xfId="0" applyFont="1" applyFill="1" applyBorder="1" applyAlignment="1" applyProtection="1">
      <alignment horizontal="left" vertical="center" shrinkToFit="1"/>
    </xf>
    <xf numFmtId="0" fontId="4" fillId="4" borderId="4" xfId="0" applyFont="1" applyFill="1" applyBorder="1" applyAlignment="1" applyProtection="1">
      <alignment horizontal="left" vertical="center" shrinkToFit="1"/>
    </xf>
    <xf numFmtId="0" fontId="4" fillId="4" borderId="3" xfId="0" applyFont="1" applyFill="1" applyBorder="1" applyAlignment="1" applyProtection="1">
      <alignment horizontal="left" vertical="center" shrinkToFit="1"/>
    </xf>
    <xf numFmtId="0" fontId="4" fillId="2" borderId="2" xfId="0" applyFont="1" applyFill="1" applyBorder="1" applyAlignment="1" applyProtection="1">
      <alignment horizontal="left" vertical="center" shrinkToFit="1"/>
    </xf>
    <xf numFmtId="0" fontId="4" fillId="2" borderId="4" xfId="0" applyFont="1" applyFill="1" applyBorder="1" applyAlignment="1" applyProtection="1">
      <alignment horizontal="left" vertical="center" shrinkToFit="1"/>
    </xf>
    <xf numFmtId="0" fontId="4" fillId="2" borderId="3" xfId="0" applyFont="1" applyFill="1" applyBorder="1" applyAlignment="1" applyProtection="1">
      <alignment horizontal="left" vertical="center" shrinkToFit="1"/>
    </xf>
    <xf numFmtId="0" fontId="3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</xdr:row>
          <xdr:rowOff>171450</xdr:rowOff>
        </xdr:from>
        <xdr:to>
          <xdr:col>13</xdr:col>
          <xdr:colOff>381000</xdr:colOff>
          <xdr:row>4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6</xdr:row>
          <xdr:rowOff>133350</xdr:rowOff>
        </xdr:from>
        <xdr:to>
          <xdr:col>13</xdr:col>
          <xdr:colOff>381000</xdr:colOff>
          <xdr:row>8</xdr:row>
          <xdr:rowOff>161925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11</xdr:row>
          <xdr:rowOff>47625</xdr:rowOff>
        </xdr:from>
        <xdr:to>
          <xdr:col>13</xdr:col>
          <xdr:colOff>381000</xdr:colOff>
          <xdr:row>13</xdr:row>
          <xdr:rowOff>76200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</xdr:row>
          <xdr:rowOff>171450</xdr:rowOff>
        </xdr:from>
        <xdr:to>
          <xdr:col>13</xdr:col>
          <xdr:colOff>381000</xdr:colOff>
          <xdr:row>4</xdr:row>
          <xdr:rowOff>9525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6</xdr:row>
          <xdr:rowOff>133350</xdr:rowOff>
        </xdr:from>
        <xdr:to>
          <xdr:col>13</xdr:col>
          <xdr:colOff>381000</xdr:colOff>
          <xdr:row>8</xdr:row>
          <xdr:rowOff>161925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11</xdr:row>
          <xdr:rowOff>47625</xdr:rowOff>
        </xdr:from>
        <xdr:to>
          <xdr:col>13</xdr:col>
          <xdr:colOff>381000</xdr:colOff>
          <xdr:row>13</xdr:row>
          <xdr:rowOff>76200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83"/>
  <sheetViews>
    <sheetView showGridLines="0" tabSelected="1" zoomScaleNormal="100" workbookViewId="0">
      <selection activeCell="O9" sqref="O9:P83"/>
    </sheetView>
  </sheetViews>
  <sheetFormatPr defaultRowHeight="15"/>
  <cols>
    <col min="1" max="1" width="5.7109375" customWidth="1"/>
    <col min="12" max="12" width="12.5703125" customWidth="1"/>
    <col min="16" max="16" width="6.28515625" customWidth="1"/>
    <col min="17" max="17" width="6.140625" customWidth="1"/>
    <col min="21" max="21" width="9.140625" customWidth="1"/>
    <col min="22" max="22" width="9.140625" hidden="1" customWidth="1"/>
    <col min="32" max="34" width="0" hidden="1" customWidth="1"/>
  </cols>
  <sheetData>
    <row r="1" spans="1:3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4</v>
      </c>
    </row>
    <row r="2" spans="1:34" ht="19.5" customHeight="1">
      <c r="A2" s="25" t="s">
        <v>0</v>
      </c>
      <c r="B2" s="25"/>
      <c r="C2" s="2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AG2">
        <v>11</v>
      </c>
      <c r="AH2" t="s">
        <v>3</v>
      </c>
    </row>
    <row r="3" spans="1:34">
      <c r="P3" s="35"/>
      <c r="Q3" s="35"/>
      <c r="R3" s="35"/>
      <c r="S3" s="35"/>
      <c r="AG3">
        <v>12</v>
      </c>
      <c r="AH3" t="s">
        <v>5</v>
      </c>
    </row>
    <row r="4" spans="1:34" ht="15" customHeight="1">
      <c r="A4" s="32" t="s">
        <v>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AG4">
        <v>13</v>
      </c>
    </row>
    <row r="5" spans="1:34" ht="23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AG5">
        <v>14</v>
      </c>
    </row>
    <row r="6" spans="1:34" ht="18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AG6">
        <v>15</v>
      </c>
    </row>
    <row r="7" spans="1:34" ht="22.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AG7">
        <v>16</v>
      </c>
    </row>
    <row r="8" spans="1:34" s="9" customFormat="1"/>
    <row r="9" spans="1:34" ht="24" customHeight="1">
      <c r="A9" s="6">
        <v>1</v>
      </c>
      <c r="B9" s="26" t="s">
        <v>14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4"/>
      <c r="P9" s="24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34" ht="24" customHeight="1">
      <c r="A10" s="6">
        <v>2</v>
      </c>
      <c r="B10" s="29" t="s">
        <v>15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24"/>
      <c r="P10" s="24"/>
      <c r="Q10" s="9"/>
      <c r="R10" s="9"/>
      <c r="S10" s="9"/>
      <c r="T10" s="9"/>
      <c r="U10" s="9"/>
      <c r="V10" s="9" t="s">
        <v>9</v>
      </c>
      <c r="W10" s="9"/>
      <c r="X10" s="9"/>
      <c r="Y10" s="9"/>
      <c r="Z10" s="9"/>
      <c r="AA10" s="9"/>
      <c r="AB10" s="9"/>
      <c r="AC10" s="9"/>
    </row>
    <row r="11" spans="1:34" ht="24" customHeight="1">
      <c r="A11" s="6">
        <v>3</v>
      </c>
      <c r="B11" s="26" t="s">
        <v>16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4"/>
      <c r="P11" s="24"/>
      <c r="Q11" s="9"/>
      <c r="R11" s="9"/>
      <c r="S11" s="9"/>
      <c r="T11" s="9"/>
      <c r="U11" s="9"/>
      <c r="V11" s="9" t="s">
        <v>10</v>
      </c>
      <c r="W11" s="9"/>
      <c r="X11" s="9"/>
      <c r="Y11" s="9"/>
      <c r="Z11" s="9"/>
      <c r="AA11" s="9"/>
      <c r="AB11" s="9"/>
      <c r="AC11" s="9"/>
    </row>
    <row r="12" spans="1:34" ht="24" customHeight="1">
      <c r="A12" s="6">
        <v>4</v>
      </c>
      <c r="B12" s="29" t="s">
        <v>17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4"/>
      <c r="P12" s="24"/>
      <c r="Q12" s="9"/>
      <c r="R12" s="9"/>
      <c r="S12" s="9"/>
      <c r="T12" s="9"/>
      <c r="U12" s="9"/>
      <c r="V12" s="9" t="s">
        <v>11</v>
      </c>
      <c r="W12" s="9"/>
      <c r="X12" s="9"/>
      <c r="Y12" s="9"/>
      <c r="Z12" s="9"/>
      <c r="AA12" s="9"/>
      <c r="AB12" s="9"/>
      <c r="AC12" s="9"/>
    </row>
    <row r="13" spans="1:34" ht="24" customHeight="1">
      <c r="A13" s="6">
        <v>5</v>
      </c>
      <c r="B13" s="26" t="s">
        <v>18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4"/>
      <c r="P13" s="24"/>
      <c r="Q13" s="9"/>
      <c r="R13" s="9"/>
      <c r="S13" s="9"/>
      <c r="T13" s="9"/>
      <c r="U13" s="9"/>
      <c r="V13" s="9" t="s">
        <v>12</v>
      </c>
      <c r="W13" s="9"/>
      <c r="X13" s="9"/>
      <c r="Y13" s="9"/>
      <c r="Z13" s="9"/>
      <c r="AA13" s="9"/>
      <c r="AB13" s="9"/>
      <c r="AC13" s="9"/>
    </row>
    <row r="14" spans="1:34" ht="24" customHeight="1">
      <c r="A14" s="6">
        <v>6</v>
      </c>
      <c r="B14" s="29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24"/>
      <c r="P14" s="24"/>
      <c r="Q14" s="9"/>
      <c r="R14" s="9"/>
      <c r="S14" s="9"/>
      <c r="T14" s="9"/>
      <c r="U14" s="9"/>
      <c r="V14" s="9" t="s">
        <v>13</v>
      </c>
      <c r="W14" s="9"/>
      <c r="X14" s="9"/>
      <c r="Y14" s="9"/>
      <c r="Z14" s="9"/>
      <c r="AA14" s="9"/>
      <c r="AB14" s="9"/>
      <c r="AC14" s="9"/>
    </row>
    <row r="15" spans="1:34" ht="24" customHeight="1">
      <c r="A15" s="6">
        <v>7</v>
      </c>
      <c r="B15" s="26" t="s">
        <v>20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4"/>
      <c r="P15" s="24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34" ht="24" customHeight="1">
      <c r="A16" s="6">
        <v>8</v>
      </c>
      <c r="B16" s="29" t="s">
        <v>21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24"/>
      <c r="P16" s="24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24" customHeight="1">
      <c r="A17" s="6">
        <v>9</v>
      </c>
      <c r="B17" s="26" t="s">
        <v>22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4"/>
      <c r="P17" s="24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24" customHeight="1">
      <c r="A18" s="6">
        <v>10</v>
      </c>
      <c r="B18" s="29" t="s">
        <v>23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O18" s="24"/>
      <c r="P18" s="24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24" customHeight="1">
      <c r="A19" s="6">
        <v>11</v>
      </c>
      <c r="B19" s="26" t="s">
        <v>24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4"/>
      <c r="P19" s="24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24" customHeight="1">
      <c r="A20" s="6">
        <v>12</v>
      </c>
      <c r="B20" s="29" t="s">
        <v>25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24"/>
      <c r="P20" s="24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24" customHeight="1">
      <c r="A21" s="6">
        <v>13</v>
      </c>
      <c r="B21" s="26" t="s">
        <v>26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4"/>
      <c r="P21" s="24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24" customHeight="1">
      <c r="A22" s="6">
        <v>14</v>
      </c>
      <c r="B22" s="29" t="s">
        <v>27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4"/>
      <c r="P22" s="24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24" customHeight="1">
      <c r="A23" s="6">
        <v>15</v>
      </c>
      <c r="B23" s="26" t="s">
        <v>28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4"/>
      <c r="P23" s="24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24" customHeight="1">
      <c r="A24" s="6">
        <v>16</v>
      </c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24"/>
      <c r="P24" s="24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24" customHeight="1">
      <c r="A25" s="6">
        <v>17</v>
      </c>
      <c r="B25" s="26" t="s">
        <v>30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4"/>
      <c r="P25" s="24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24" customHeight="1">
      <c r="A26" s="6">
        <v>18</v>
      </c>
      <c r="B26" s="29" t="s">
        <v>31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24"/>
      <c r="P26" s="24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24" customHeight="1">
      <c r="A27" s="6">
        <v>19</v>
      </c>
      <c r="B27" s="26" t="s">
        <v>32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4"/>
      <c r="P27" s="24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24" customHeight="1">
      <c r="A28" s="6">
        <v>20</v>
      </c>
      <c r="B28" s="29" t="s">
        <v>33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24"/>
      <c r="P28" s="24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24" customHeight="1">
      <c r="A29" s="6">
        <v>21</v>
      </c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4"/>
      <c r="P29" s="24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>
      <c r="A30" s="6">
        <v>22</v>
      </c>
      <c r="B30" s="29" t="s">
        <v>35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24"/>
      <c r="P30" s="24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24" customHeight="1">
      <c r="A31" s="6">
        <v>23</v>
      </c>
      <c r="B31" s="26" t="s">
        <v>36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4"/>
      <c r="P31" s="24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24" customHeight="1">
      <c r="A32" s="6">
        <v>24</v>
      </c>
      <c r="B32" s="29" t="s">
        <v>37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24"/>
      <c r="P32" s="24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24" customHeight="1">
      <c r="A33" s="6">
        <v>25</v>
      </c>
      <c r="B33" s="26" t="s">
        <v>38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24"/>
      <c r="P33" s="24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24" customHeight="1">
      <c r="A34" s="6">
        <v>26</v>
      </c>
      <c r="B34" s="29" t="s">
        <v>39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24"/>
      <c r="P34" s="24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24" customHeight="1">
      <c r="A35" s="6">
        <v>27</v>
      </c>
      <c r="B35" s="26" t="s">
        <v>40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24"/>
      <c r="P35" s="24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23.25">
      <c r="A36" s="6">
        <v>28</v>
      </c>
      <c r="B36" s="29" t="s">
        <v>41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24"/>
      <c r="P36" s="24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24" customHeight="1">
      <c r="A37" s="6">
        <v>29</v>
      </c>
      <c r="B37" s="26" t="s">
        <v>42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24"/>
      <c r="P37" s="24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24" customHeight="1">
      <c r="A38" s="6">
        <v>30</v>
      </c>
      <c r="B38" s="29" t="s">
        <v>43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24"/>
      <c r="P38" s="24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23.25">
      <c r="A39" s="6">
        <v>31</v>
      </c>
      <c r="B39" s="26" t="s">
        <v>44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4"/>
      <c r="P39" s="24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23.25">
      <c r="A40" s="6">
        <v>32</v>
      </c>
      <c r="B40" s="29" t="s">
        <v>45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24"/>
      <c r="P40" s="24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24" customHeight="1">
      <c r="A41" s="6">
        <v>33</v>
      </c>
      <c r="B41" s="26" t="s">
        <v>46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4"/>
      <c r="P41" s="24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24" customHeight="1">
      <c r="A42" s="6">
        <v>34</v>
      </c>
      <c r="B42" s="29" t="s">
        <v>47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24"/>
      <c r="P42" s="24"/>
      <c r="Q42" s="5"/>
      <c r="R42" s="5"/>
    </row>
    <row r="43" spans="1:29" ht="24" customHeight="1">
      <c r="A43" s="6">
        <v>35</v>
      </c>
      <c r="B43" s="26" t="s">
        <v>48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24"/>
      <c r="P43" s="24"/>
      <c r="Q43" s="5"/>
      <c r="R43" s="5"/>
    </row>
    <row r="44" spans="1:29" ht="23.25">
      <c r="A44" s="6">
        <v>36</v>
      </c>
      <c r="B44" s="29" t="s">
        <v>49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24"/>
      <c r="P44" s="24"/>
      <c r="Q44" s="5"/>
      <c r="R44" s="5"/>
    </row>
    <row r="45" spans="1:29" ht="24" customHeight="1">
      <c r="A45" s="6">
        <v>37</v>
      </c>
      <c r="B45" s="26" t="s">
        <v>50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8"/>
      <c r="O45" s="24"/>
      <c r="P45" s="24"/>
      <c r="Q45" s="5"/>
      <c r="R45" s="5"/>
    </row>
    <row r="46" spans="1:29" ht="24" customHeight="1">
      <c r="A46" s="6">
        <v>38</v>
      </c>
      <c r="B46" s="29" t="s">
        <v>51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24"/>
      <c r="P46" s="24"/>
      <c r="Q46" s="5"/>
      <c r="R46" s="5"/>
    </row>
    <row r="47" spans="1:29" ht="24" customHeight="1">
      <c r="A47" s="6">
        <v>39</v>
      </c>
      <c r="B47" s="26" t="s">
        <v>52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24"/>
      <c r="P47" s="24"/>
      <c r="Q47" s="5"/>
      <c r="R47" s="5"/>
    </row>
    <row r="48" spans="1:29" ht="24" customHeight="1">
      <c r="A48" s="6">
        <v>40</v>
      </c>
      <c r="B48" s="29" t="s">
        <v>53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24"/>
      <c r="P48" s="24"/>
      <c r="Q48" s="5"/>
      <c r="R48" s="5"/>
    </row>
    <row r="49" spans="1:16" ht="23.25" customHeight="1">
      <c r="A49" s="6">
        <v>41</v>
      </c>
      <c r="B49" s="26" t="s">
        <v>54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/>
      <c r="O49" s="24"/>
      <c r="P49" s="24"/>
    </row>
    <row r="50" spans="1:16" ht="23.25" customHeight="1">
      <c r="A50" s="6">
        <v>42</v>
      </c>
      <c r="B50" s="29" t="s">
        <v>55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24"/>
      <c r="P50" s="24"/>
    </row>
    <row r="51" spans="1:16" ht="23.25" customHeight="1">
      <c r="A51" s="6">
        <v>43</v>
      </c>
      <c r="B51" s="26" t="s">
        <v>56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8"/>
      <c r="O51" s="24"/>
      <c r="P51" s="24"/>
    </row>
    <row r="52" spans="1:16" ht="23.25" customHeight="1">
      <c r="A52" s="6">
        <v>44</v>
      </c>
      <c r="B52" s="29" t="s">
        <v>57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24"/>
      <c r="P52" s="24"/>
    </row>
    <row r="53" spans="1:16" ht="23.25" customHeight="1">
      <c r="A53" s="6">
        <v>45</v>
      </c>
      <c r="B53" s="26" t="s">
        <v>58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8"/>
      <c r="O53" s="24"/>
      <c r="P53" s="24"/>
    </row>
    <row r="54" spans="1:16" ht="23.25" customHeight="1">
      <c r="A54" s="6">
        <v>46</v>
      </c>
      <c r="B54" s="29" t="s">
        <v>59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24"/>
      <c r="P54" s="24"/>
    </row>
    <row r="55" spans="1:16" ht="23.25" customHeight="1">
      <c r="A55" s="6">
        <v>47</v>
      </c>
      <c r="B55" s="26" t="s">
        <v>60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8"/>
      <c r="O55" s="24"/>
      <c r="P55" s="24"/>
    </row>
    <row r="56" spans="1:16" ht="23.25">
      <c r="A56" s="6">
        <v>48</v>
      </c>
      <c r="B56" s="29" t="s">
        <v>61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4"/>
      <c r="P56" s="24"/>
    </row>
    <row r="57" spans="1:16" ht="23.25" customHeight="1">
      <c r="A57" s="6">
        <v>49</v>
      </c>
      <c r="B57" s="26" t="s">
        <v>62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8"/>
      <c r="O57" s="24"/>
      <c r="P57" s="24"/>
    </row>
    <row r="58" spans="1:16" ht="23.25" customHeight="1">
      <c r="A58" s="6">
        <v>50</v>
      </c>
      <c r="B58" s="29" t="s">
        <v>63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4"/>
      <c r="P58" s="24"/>
    </row>
    <row r="59" spans="1:16" ht="23.25" customHeight="1">
      <c r="A59" s="6">
        <v>51</v>
      </c>
      <c r="B59" s="26" t="s">
        <v>64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8"/>
      <c r="O59" s="24"/>
      <c r="P59" s="24"/>
    </row>
    <row r="60" spans="1:16" ht="23.25" customHeight="1">
      <c r="A60" s="6">
        <v>52</v>
      </c>
      <c r="B60" s="29" t="s">
        <v>65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24"/>
      <c r="P60" s="24"/>
    </row>
    <row r="61" spans="1:16" ht="23.25" customHeight="1">
      <c r="A61" s="6">
        <v>53</v>
      </c>
      <c r="B61" s="26" t="s">
        <v>66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8"/>
      <c r="O61" s="24"/>
      <c r="P61" s="24"/>
    </row>
    <row r="63" spans="1:16" ht="23.25" customHeight="1"/>
    <row r="64" spans="1:16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</sheetData>
  <sheetProtection formatCells="0" formatColumns="0" formatRows="0" insertColumns="0" insertRows="0" insertHyperlinks="0" deleteColumns="0" deleteRows="0" selectLockedCells="1" sort="0" autoFilter="0" pivotTables="0"/>
  <mergeCells count="110">
    <mergeCell ref="B59:N59"/>
    <mergeCell ref="B60:N60"/>
    <mergeCell ref="B61:N61"/>
    <mergeCell ref="B14:N14"/>
    <mergeCell ref="B15:N15"/>
    <mergeCell ref="B16:N16"/>
    <mergeCell ref="B17:N17"/>
    <mergeCell ref="B18:N18"/>
    <mergeCell ref="B21:N21"/>
    <mergeCell ref="B22:N22"/>
    <mergeCell ref="B23:N23"/>
    <mergeCell ref="B24:N24"/>
    <mergeCell ref="B58:N58"/>
    <mergeCell ref="B25:N25"/>
    <mergeCell ref="B26:N26"/>
    <mergeCell ref="B27:N27"/>
    <mergeCell ref="B28:N28"/>
    <mergeCell ref="B29:N29"/>
    <mergeCell ref="B30:N30"/>
    <mergeCell ref="B46:N46"/>
    <mergeCell ref="B47:N47"/>
    <mergeCell ref="B48:N48"/>
    <mergeCell ref="B52:N52"/>
    <mergeCell ref="B53:N53"/>
    <mergeCell ref="B54:N54"/>
    <mergeCell ref="B55:N55"/>
    <mergeCell ref="B56:N56"/>
    <mergeCell ref="B57:N57"/>
    <mergeCell ref="P3:S3"/>
    <mergeCell ref="O9:P9"/>
    <mergeCell ref="O10:P10"/>
    <mergeCell ref="O11:P11"/>
    <mergeCell ref="O17:P17"/>
    <mergeCell ref="O18:P18"/>
    <mergeCell ref="O19:P19"/>
    <mergeCell ref="O20:P20"/>
    <mergeCell ref="O21:P21"/>
    <mergeCell ref="O12:P12"/>
    <mergeCell ref="O13:P13"/>
    <mergeCell ref="O14:P14"/>
    <mergeCell ref="O15:P15"/>
    <mergeCell ref="O16:P16"/>
    <mergeCell ref="O27:P27"/>
    <mergeCell ref="O28:P28"/>
    <mergeCell ref="B31:N31"/>
    <mergeCell ref="B32:N32"/>
    <mergeCell ref="B33:N33"/>
    <mergeCell ref="B34:N34"/>
    <mergeCell ref="A2:C2"/>
    <mergeCell ref="B51:N51"/>
    <mergeCell ref="B19:N19"/>
    <mergeCell ref="B20:N20"/>
    <mergeCell ref="B9:N9"/>
    <mergeCell ref="B10:N10"/>
    <mergeCell ref="B11:N11"/>
    <mergeCell ref="B12:N12"/>
    <mergeCell ref="B13:N13"/>
    <mergeCell ref="B44:N44"/>
    <mergeCell ref="A4:P7"/>
    <mergeCell ref="D2:P2"/>
    <mergeCell ref="B42:N42"/>
    <mergeCell ref="B43:N43"/>
    <mergeCell ref="B49:N49"/>
    <mergeCell ref="B50:N50"/>
    <mergeCell ref="B35:N35"/>
    <mergeCell ref="B36:N36"/>
    <mergeCell ref="B37:N37"/>
    <mergeCell ref="B38:N38"/>
    <mergeCell ref="B39:N39"/>
    <mergeCell ref="B45:N45"/>
    <mergeCell ref="B40:N40"/>
    <mergeCell ref="B41:N41"/>
    <mergeCell ref="O29:P29"/>
    <mergeCell ref="O30:P30"/>
    <mergeCell ref="O31:P31"/>
    <mergeCell ref="O22:P22"/>
    <mergeCell ref="O23:P23"/>
    <mergeCell ref="O24:P24"/>
    <mergeCell ref="O25:P25"/>
    <mergeCell ref="O26:P26"/>
    <mergeCell ref="O37:P37"/>
    <mergeCell ref="O38:P38"/>
    <mergeCell ref="O39:P39"/>
    <mergeCell ref="O40:P40"/>
    <mergeCell ref="O41:P41"/>
    <mergeCell ref="O32:P32"/>
    <mergeCell ref="O33:P33"/>
    <mergeCell ref="O34:P34"/>
    <mergeCell ref="O35:P35"/>
    <mergeCell ref="O36:P36"/>
    <mergeCell ref="O47:P47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57:P57"/>
    <mergeCell ref="O58:P58"/>
    <mergeCell ref="O59:P59"/>
    <mergeCell ref="O60:P60"/>
    <mergeCell ref="O61:P61"/>
    <mergeCell ref="O52:P52"/>
    <mergeCell ref="O53:P53"/>
    <mergeCell ref="O54:P54"/>
    <mergeCell ref="O55:P55"/>
    <mergeCell ref="O56:P56"/>
  </mergeCells>
  <conditionalFormatting sqref="D2">
    <cfRule type="notContainsBlanks" dxfId="7" priority="29">
      <formula>LEN(TRIM(D2))&gt;0</formula>
    </cfRule>
    <cfRule type="containsBlanks" dxfId="6" priority="32">
      <formula>LEN(TRIM(D2))=0</formula>
    </cfRule>
  </conditionalFormatting>
  <conditionalFormatting sqref="O9:P61">
    <cfRule type="containsBlanks" dxfId="5" priority="1">
      <formula>LEN(TRIM(O9))=0</formula>
    </cfRule>
    <cfRule type="cellIs" dxfId="4" priority="2" operator="equal">
      <formula>$V$14</formula>
    </cfRule>
    <cfRule type="cellIs" dxfId="3" priority="3" operator="equal">
      <formula>$V$13</formula>
    </cfRule>
    <cfRule type="cellIs" dxfId="2" priority="4" operator="equal">
      <formula>$V$12</formula>
    </cfRule>
    <cfRule type="cellIs" dxfId="1" priority="5" operator="equal">
      <formula>$V$11</formula>
    </cfRule>
    <cfRule type="cellIs" dxfId="0" priority="6" operator="equal">
      <formula>$V$10</formula>
    </cfRule>
  </conditionalFormatting>
  <dataValidations count="2">
    <dataValidation type="list" allowBlank="1" showErrorMessage="1" promptTitle="Формат ввода" prompt="Нужно указать &quot;Мальчик&quot; или &quot;Девочка&quot;" sqref="N3:O3" xr:uid="{00000000-0002-0000-0000-000000000000}">
      <formula1>#REF!</formula1>
    </dataValidation>
    <dataValidation type="list" allowBlank="1" showErrorMessage="1" promptTitle="Подсказка" prompt="1 - почти никогда_x000a_2 - иногда_x000a_3 - часто_x000a_4 - почти всегда" sqref="O9:P61" xr:uid="{00000000-0002-0000-0000-000001000000}">
      <formula1>$V$10:$V$14</formula1>
    </dataValidation>
  </dataValidations>
  <pageMargins left="0.25" right="0.25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S53"/>
  <sheetViews>
    <sheetView workbookViewId="0">
      <selection activeCell="M9" sqref="M9"/>
    </sheetView>
  </sheetViews>
  <sheetFormatPr defaultRowHeight="15"/>
  <cols>
    <col min="1" max="1" width="4.5703125" customWidth="1"/>
    <col min="2" max="2" width="14.28515625" customWidth="1"/>
  </cols>
  <sheetData>
    <row r="1" spans="1:19" ht="15" customHeight="1">
      <c r="A1" s="16">
        <v>1</v>
      </c>
      <c r="B1">
        <f>'Бланк Методички'!O9</f>
        <v>0</v>
      </c>
      <c r="C1" s="17">
        <f>IF(B1='Бланк Методички'!$V$10,1,IF(B1='Бланк Методички'!$V$11,2,IF(B1='Бланк Методички'!$V$12,3,IF(B1='Бланк Методички'!$V$13,4,IF(B1='Бланк Методички'!$V$14,5,0)))))</f>
        <v>0</v>
      </c>
      <c r="D1" s="14">
        <f>IF(C1=1,5,IF(C1=2,4,IF(C1=3,3,IF(C1=4,2,IF(C1=5,1,0)))))</f>
        <v>0</v>
      </c>
      <c r="E1" s="36" t="s">
        <v>67</v>
      </c>
      <c r="F1" s="36" t="s">
        <v>68</v>
      </c>
      <c r="G1" s="36" t="s">
        <v>69</v>
      </c>
      <c r="H1" s="36" t="s">
        <v>70</v>
      </c>
      <c r="I1" s="36" t="s">
        <v>71</v>
      </c>
      <c r="J1" s="36" t="s">
        <v>72</v>
      </c>
      <c r="K1" s="36" t="s">
        <v>73</v>
      </c>
      <c r="M1" s="11">
        <v>130</v>
      </c>
      <c r="N1" s="11">
        <v>160</v>
      </c>
      <c r="O1" s="39" t="s">
        <v>75</v>
      </c>
      <c r="P1" s="40"/>
      <c r="Q1" s="40"/>
      <c r="R1" s="40"/>
      <c r="S1" s="41"/>
    </row>
    <row r="2" spans="1:19">
      <c r="A2" s="16">
        <v>2</v>
      </c>
      <c r="B2">
        <f>'Бланк Методички'!O10</f>
        <v>0</v>
      </c>
      <c r="C2" s="17">
        <f>IF(B2='Бланк Методички'!$V$10,1,IF(B2='Бланк Методички'!$V$11,2,IF(B2='Бланк Методички'!$V$12,3,IF(B2='Бланк Методички'!$V$13,4,IF(B2='Бланк Методички'!$V$14,5,0)))))</f>
        <v>0</v>
      </c>
      <c r="D2" s="14">
        <f t="shared" ref="D2:D51" si="0">IF(C2=1,5,IF(C2=2,4,IF(C2=3,3,IF(C2=4,2,IF(C2=5,1,0)))))</f>
        <v>0</v>
      </c>
      <c r="E2" s="37"/>
      <c r="F2" s="37">
        <f>IF('Бланк Методички'!O24="Да",2, IF('Бланк Методички'!O24="Не знаю",1,0))</f>
        <v>0</v>
      </c>
      <c r="G2" s="37">
        <f>IF('Бланк Методички'!O39="Да",2,IF('Бланк Методички'!O39="Не знаю",1,0))</f>
        <v>0</v>
      </c>
      <c r="H2" s="37">
        <f>IF('Бланк Методички'!O54="Да",2,IF('Бланк Методички'!O54="Не знаю",1,0))</f>
        <v>0</v>
      </c>
      <c r="I2" s="37">
        <f>IF('Бланк Методички'!O69="Да",2,IF('Бланк Методички'!O69="Не знаю",1,0))</f>
        <v>0</v>
      </c>
      <c r="J2" s="37"/>
      <c r="K2" s="37"/>
      <c r="M2" s="11">
        <v>161</v>
      </c>
      <c r="N2" s="11">
        <v>200</v>
      </c>
      <c r="O2" s="39" t="s">
        <v>76</v>
      </c>
      <c r="P2" s="40"/>
      <c r="Q2" s="40"/>
      <c r="R2" s="40"/>
      <c r="S2" s="41"/>
    </row>
    <row r="3" spans="1:19">
      <c r="A3" s="16">
        <v>3</v>
      </c>
      <c r="B3">
        <f>'Бланк Методички'!O11</f>
        <v>0</v>
      </c>
      <c r="C3" s="17">
        <f>IF(B3='Бланк Методички'!$V$10,1,IF(B3='Бланк Методички'!$V$11,2,IF(B3='Бланк Методички'!$V$12,3,IF(B3='Бланк Методички'!$V$13,4,IF(B3='Бланк Методички'!$V$14,5,0)))))</f>
        <v>0</v>
      </c>
      <c r="D3" s="14">
        <f t="shared" si="0"/>
        <v>0</v>
      </c>
      <c r="E3" s="37"/>
      <c r="F3" s="37">
        <f>IF('Бланк Методички'!O25="Да",2, IF('Бланк Методички'!O25="Не знаю",1,0))</f>
        <v>0</v>
      </c>
      <c r="G3" s="37">
        <f>IF('Бланк Методички'!O40="Да",2,IF('Бланк Методички'!O40="Не знаю",1,0))</f>
        <v>0</v>
      </c>
      <c r="H3" s="37">
        <f>IF('Бланк Методички'!O55="Да",2,IF('Бланк Методички'!O55="Не знаю",1,0))</f>
        <v>0</v>
      </c>
      <c r="I3" s="37">
        <f>IF('Бланк Методички'!O70="Да",2,IF('Бланк Методички'!O70="Не знаю",1,0))</f>
        <v>0</v>
      </c>
      <c r="J3" s="37"/>
      <c r="K3" s="37"/>
      <c r="M3" s="11">
        <v>201</v>
      </c>
      <c r="N3" s="11">
        <v>265</v>
      </c>
      <c r="O3" s="39" t="s">
        <v>77</v>
      </c>
      <c r="P3" s="40"/>
      <c r="Q3" s="40"/>
      <c r="R3" s="40"/>
      <c r="S3" s="41"/>
    </row>
    <row r="4" spans="1:19">
      <c r="A4" s="14">
        <v>4</v>
      </c>
      <c r="B4">
        <f>'Бланк Методички'!O12</f>
        <v>0</v>
      </c>
      <c r="C4" s="15">
        <f>IF(B4='Бланк Методички'!$V$10,1,IF(B4='Бланк Методички'!$V$11,2,IF(B4='Бланк Методички'!$V$12,3,IF(B4='Бланк Методички'!$V$13,4,IF(B4='Бланк Методички'!$V$14,5,0)))))</f>
        <v>0</v>
      </c>
      <c r="D4" s="14"/>
      <c r="E4" s="37"/>
      <c r="F4" s="37">
        <f>IF('Бланк Методички'!O26="Да",2, IF('Бланк Методички'!O26="Не знаю",1,0))</f>
        <v>0</v>
      </c>
      <c r="G4" s="37">
        <f>IF('Бланк Методички'!O41="Да",2,IF('Бланк Методички'!O41="Не знаю",1,0))</f>
        <v>0</v>
      </c>
      <c r="H4" s="37">
        <f>IF('Бланк Методички'!O56="Да",2,IF('Бланк Методички'!O56="Не знаю",1,0))</f>
        <v>0</v>
      </c>
      <c r="I4" s="37">
        <f>IF('Бланк Методички'!O71="Да",2,IF('Бланк Методички'!O71="Не знаю",1,0))</f>
        <v>0</v>
      </c>
      <c r="J4" s="37"/>
      <c r="K4" s="37"/>
    </row>
    <row r="5" spans="1:19">
      <c r="A5" s="14">
        <v>5</v>
      </c>
      <c r="B5">
        <f>'Бланк Методички'!O13</f>
        <v>0</v>
      </c>
      <c r="C5" s="15">
        <f>IF(B5='Бланк Методички'!$V$10,1,IF(B5='Бланк Методички'!$V$11,2,IF(B5='Бланк Методички'!$V$12,3,IF(B5='Бланк Методички'!$V$13,4,IF(B5='Бланк Методички'!$V$14,5,0)))))</f>
        <v>0</v>
      </c>
      <c r="D5" s="14"/>
      <c r="E5" s="37"/>
      <c r="F5" s="37">
        <f>IF('Бланк Методички'!O27="Да",2, IF('Бланк Методички'!O27="Не знаю",1,0))</f>
        <v>0</v>
      </c>
      <c r="G5" s="37">
        <f>IF('Бланк Методички'!O42="Да",2,IF('Бланк Методички'!O42="Не знаю",1,0))</f>
        <v>0</v>
      </c>
      <c r="H5" s="37">
        <f>IF('Бланк Методички'!O57="Да",2,IF('Бланк Методички'!O57="Не знаю",1,0))</f>
        <v>0</v>
      </c>
      <c r="I5" s="37">
        <f>IF('Бланк Методички'!O72="Да",2,IF('Бланк Методички'!O72="Не знаю",1,0))</f>
        <v>0</v>
      </c>
      <c r="J5" s="37"/>
      <c r="K5" s="37"/>
    </row>
    <row r="6" spans="1:19">
      <c r="A6" s="14">
        <v>6</v>
      </c>
      <c r="B6">
        <f>'Бланк Методички'!O14</f>
        <v>0</v>
      </c>
      <c r="C6" s="15">
        <f>IF(B6='Бланк Методички'!$V$10,1,IF(B6='Бланк Методички'!$V$11,2,IF(B6='Бланк Методички'!$V$12,3,IF(B6='Бланк Методички'!$V$13,4,IF(B6='Бланк Методички'!$V$14,5,0)))))</f>
        <v>0</v>
      </c>
      <c r="D6" s="14"/>
      <c r="E6" s="37"/>
      <c r="F6" s="37">
        <f>IF('Бланк Методички'!O28="Да",2, IF('Бланк Методички'!O28="Не знаю",1,0))</f>
        <v>0</v>
      </c>
      <c r="G6" s="37">
        <f>IF('Бланк Методички'!O43="Да",2,IF('Бланк Методички'!O43="Не знаю",1,0))</f>
        <v>0</v>
      </c>
      <c r="H6" s="37">
        <f>IF('Бланк Методички'!O58="Да",2,IF('Бланк Методички'!O58="Не знаю",1,0))</f>
        <v>0</v>
      </c>
      <c r="I6" s="37">
        <f>IF('Бланк Методички'!O73="Да",2,IF('Бланк Методички'!O73="Не знаю",1,0))</f>
        <v>0</v>
      </c>
      <c r="J6" s="37"/>
      <c r="K6" s="37"/>
    </row>
    <row r="7" spans="1:19">
      <c r="A7" s="14">
        <v>7</v>
      </c>
      <c r="B7">
        <f>'Бланк Методички'!O15</f>
        <v>0</v>
      </c>
      <c r="C7" s="15">
        <f>IF(B7='Бланк Методички'!$V$10,1,IF(B7='Бланк Методички'!$V$11,2,IF(B7='Бланк Методички'!$V$12,3,IF(B7='Бланк Методички'!$V$13,4,IF(B7='Бланк Методички'!$V$14,5,0)))))</f>
        <v>0</v>
      </c>
      <c r="D7" s="14"/>
      <c r="E7" s="38"/>
      <c r="F7" s="38">
        <f>IF('Бланк Методички'!O29="Да",2, IF('Бланк Методички'!O29="Не знаю",1,0))</f>
        <v>0</v>
      </c>
      <c r="G7" s="38">
        <f>IF('Бланк Методички'!O44="Да",2,IF('Бланк Методички'!O44="Не знаю",1,0))</f>
        <v>0</v>
      </c>
      <c r="H7" s="38">
        <f>IF('Бланк Методички'!O59="Да",2,IF('Бланк Методички'!O59="Не знаю",1,0))</f>
        <v>0</v>
      </c>
      <c r="I7" s="38">
        <f>IF('Бланк Методички'!O74="Да",2,IF('Бланк Методички'!O74="Не знаю",1,0))</f>
        <v>0</v>
      </c>
      <c r="J7" s="38"/>
      <c r="K7" s="38"/>
    </row>
    <row r="8" spans="1:19">
      <c r="A8" s="14">
        <v>8</v>
      </c>
      <c r="B8">
        <f>'Бланк Методички'!O16</f>
        <v>0</v>
      </c>
      <c r="C8" s="15">
        <f>IF(B8='Бланк Методички'!$V$10,1,IF(B8='Бланк Методички'!$V$11,2,IF(B8='Бланк Методички'!$V$12,3,IF(B8='Бланк Методички'!$V$13,4,IF(B8='Бланк Методички'!$V$14,5,0)))))</f>
        <v>0</v>
      </c>
      <c r="D8" s="14"/>
      <c r="E8" s="13">
        <f>C4</f>
        <v>0</v>
      </c>
      <c r="F8" s="11">
        <f>C9</f>
        <v>0</v>
      </c>
      <c r="G8" s="11">
        <f>C5</f>
        <v>0</v>
      </c>
      <c r="H8" s="11">
        <f>C20</f>
        <v>0</v>
      </c>
      <c r="I8" s="11">
        <f>C16</f>
        <v>0</v>
      </c>
      <c r="J8" s="11">
        <f>C8</f>
        <v>0</v>
      </c>
      <c r="K8" s="11">
        <f>C34</f>
        <v>0</v>
      </c>
    </row>
    <row r="9" spans="1:19">
      <c r="A9" s="14">
        <v>9</v>
      </c>
      <c r="B9">
        <f>'Бланк Методички'!O17</f>
        <v>0</v>
      </c>
      <c r="C9" s="15">
        <f>IF(B9='Бланк Методички'!$V$10,1,IF(B9='Бланк Методички'!$V$11,2,IF(B9='Бланк Методички'!$V$12,3,IF(B9='Бланк Методички'!$V$13,4,IF(B9='Бланк Методички'!$V$14,5,0)))))</f>
        <v>0</v>
      </c>
      <c r="D9" s="14"/>
      <c r="E9" s="13">
        <f>C6</f>
        <v>0</v>
      </c>
      <c r="F9" s="11">
        <f>C12</f>
        <v>0</v>
      </c>
      <c r="G9" s="11">
        <f>C19</f>
        <v>0</v>
      </c>
      <c r="H9" s="11">
        <f>C33</f>
        <v>0</v>
      </c>
      <c r="I9" s="11">
        <f>C22</f>
        <v>0</v>
      </c>
      <c r="J9" s="11">
        <f>C36</f>
        <v>0</v>
      </c>
      <c r="K9" s="11">
        <f>D1</f>
        <v>0</v>
      </c>
    </row>
    <row r="10" spans="1:19">
      <c r="A10" s="16">
        <v>10</v>
      </c>
      <c r="B10">
        <f>'Бланк Методички'!O18</f>
        <v>0</v>
      </c>
      <c r="C10" s="17">
        <f>IF(B10='Бланк Методички'!$V$10,1,IF(B10='Бланк Методички'!$V$11,2,IF(B10='Бланк Методички'!$V$12,3,IF(B10='Бланк Методички'!$V$13,4,IF(B10='Бланк Методички'!$V$14,5,0)))))</f>
        <v>0</v>
      </c>
      <c r="D10" s="14">
        <f t="shared" si="0"/>
        <v>0</v>
      </c>
      <c r="E10" s="13">
        <f>C7</f>
        <v>0</v>
      </c>
      <c r="F10" s="11">
        <f>C44</f>
        <v>0</v>
      </c>
      <c r="G10" s="11">
        <f>C21</f>
        <v>0</v>
      </c>
      <c r="H10" s="11">
        <f>C41</f>
        <v>0</v>
      </c>
      <c r="I10" s="11">
        <f>C28</f>
        <v>0</v>
      </c>
      <c r="J10" s="11">
        <f>C43</f>
        <v>0</v>
      </c>
      <c r="K10" s="11">
        <f>D2</f>
        <v>0</v>
      </c>
    </row>
    <row r="11" spans="1:19">
      <c r="A11" s="16">
        <v>11</v>
      </c>
      <c r="B11">
        <f>'Бланк Методички'!O19</f>
        <v>0</v>
      </c>
      <c r="C11" s="17">
        <f>IF(B11='Бланк Методички'!$V$10,1,IF(B11='Бланк Методички'!$V$11,2,IF(B11='Бланк Методички'!$V$12,3,IF(B11='Бланк Методички'!$V$13,4,IF(B11='Бланк Методички'!$V$14,5,0)))))</f>
        <v>0</v>
      </c>
      <c r="D11" s="14">
        <f t="shared" si="0"/>
        <v>0</v>
      </c>
      <c r="E11" s="13">
        <f>C13</f>
        <v>0</v>
      </c>
      <c r="F11" s="11">
        <f>C49</f>
        <v>0</v>
      </c>
      <c r="G11" s="11">
        <f>C29</f>
        <v>0</v>
      </c>
      <c r="H11" s="11">
        <f>C46</f>
        <v>0</v>
      </c>
      <c r="I11" s="11">
        <f>D37</f>
        <v>0</v>
      </c>
      <c r="J11" s="11"/>
      <c r="K11" s="11">
        <f>D3</f>
        <v>0</v>
      </c>
    </row>
    <row r="12" spans="1:19">
      <c r="A12" s="14">
        <v>12</v>
      </c>
      <c r="B12">
        <f>'Бланк Методички'!O20</f>
        <v>0</v>
      </c>
      <c r="C12" s="15">
        <f>IF(B12='Бланк Методички'!$V$10,1,IF(B12='Бланк Методички'!$V$11,2,IF(B12='Бланк Методички'!$V$12,3,IF(B12='Бланк Методички'!$V$13,4,IF(B12='Бланк Методички'!$V$14,5,0)))))</f>
        <v>0</v>
      </c>
      <c r="D12" s="14"/>
      <c r="E12" s="13">
        <f>C25</f>
        <v>0</v>
      </c>
      <c r="F12" s="11">
        <f>C53</f>
        <v>0</v>
      </c>
      <c r="G12" s="11">
        <f>C32</f>
        <v>0</v>
      </c>
      <c r="H12" s="11"/>
      <c r="I12" s="11"/>
      <c r="J12" s="11"/>
      <c r="K12" s="11">
        <f>D11</f>
        <v>0</v>
      </c>
    </row>
    <row r="13" spans="1:19">
      <c r="A13" s="14">
        <v>13</v>
      </c>
      <c r="B13">
        <f>'Бланк Методички'!O21</f>
        <v>0</v>
      </c>
      <c r="C13" s="15">
        <f>IF(B13='Бланк Методички'!$V$10,1,IF(B13='Бланк Методички'!$V$11,2,IF(B13='Бланк Методички'!$V$12,3,IF(B13='Бланк Методички'!$V$13,4,IF(B13='Бланк Методички'!$V$14,5,0)))))</f>
        <v>0</v>
      </c>
      <c r="D13" s="14"/>
      <c r="E13" s="13">
        <f>C26</f>
        <v>0</v>
      </c>
      <c r="F13" s="11">
        <f>D15</f>
        <v>0</v>
      </c>
      <c r="G13" s="11">
        <f>C39</f>
        <v>0</v>
      </c>
      <c r="H13" s="11"/>
      <c r="I13" s="11"/>
      <c r="J13" s="11"/>
      <c r="K13" s="11">
        <f>D14</f>
        <v>0</v>
      </c>
    </row>
    <row r="14" spans="1:19">
      <c r="A14" s="16">
        <v>14</v>
      </c>
      <c r="B14">
        <f>'Бланк Методички'!O22</f>
        <v>0</v>
      </c>
      <c r="C14" s="17">
        <f>IF(B14='Бланк Методички'!$V$10,1,IF(B14='Бланк Методички'!$V$11,2,IF(B14='Бланк Методички'!$V$12,3,IF(B14='Бланк Методички'!$V$13,4,IF(B14='Бланк Методички'!$V$14,5,0)))))</f>
        <v>0</v>
      </c>
      <c r="D14" s="14">
        <f t="shared" si="0"/>
        <v>0</v>
      </c>
      <c r="E14" s="13">
        <f>C27</f>
        <v>0</v>
      </c>
      <c r="F14" s="11">
        <f>D23</f>
        <v>0</v>
      </c>
      <c r="G14" s="11">
        <f>C40</f>
        <v>0</v>
      </c>
      <c r="H14" s="11"/>
      <c r="I14" s="11"/>
      <c r="J14" s="11"/>
      <c r="K14" s="11">
        <f>D18</f>
        <v>0</v>
      </c>
    </row>
    <row r="15" spans="1:19">
      <c r="A15" s="16">
        <v>15</v>
      </c>
      <c r="B15">
        <f>'Бланк Методички'!O23</f>
        <v>0</v>
      </c>
      <c r="C15" s="17">
        <f>IF(B15='Бланк Методички'!$V$10,1,IF(B15='Бланк Методички'!$V$11,2,IF(B15='Бланк Методички'!$V$12,3,IF(B15='Бланк Методички'!$V$13,4,IF(B15='Бланк Методички'!$V$14,5,0)))))</f>
        <v>0</v>
      </c>
      <c r="D15" s="14">
        <f t="shared" si="0"/>
        <v>0</v>
      </c>
      <c r="E15" s="13">
        <f>C38</f>
        <v>0</v>
      </c>
      <c r="F15" s="11">
        <f>D31</f>
        <v>0</v>
      </c>
      <c r="G15" s="11">
        <f>C50</f>
        <v>0</v>
      </c>
      <c r="H15" s="11"/>
      <c r="I15" s="11"/>
      <c r="J15" s="11"/>
      <c r="K15" s="11">
        <f>D48</f>
        <v>0</v>
      </c>
    </row>
    <row r="16" spans="1:19">
      <c r="A16" s="14">
        <v>16</v>
      </c>
      <c r="B16">
        <f>'Бланк Методички'!O24</f>
        <v>0</v>
      </c>
      <c r="C16" s="15">
        <f>IF(B16='Бланк Методички'!$V$10,1,IF(B16='Бланк Методички'!$V$11,2,IF(B16='Бланк Методички'!$V$12,3,IF(B16='Бланк Методички'!$V$13,4,IF(B16='Бланк Методички'!$V$14,5,0)))))</f>
        <v>0</v>
      </c>
      <c r="D16" s="14"/>
      <c r="E16" s="13">
        <f>C42</f>
        <v>0</v>
      </c>
      <c r="F16" s="11">
        <f>D51</f>
        <v>0</v>
      </c>
      <c r="G16" s="11">
        <f>C52</f>
        <v>0</v>
      </c>
      <c r="H16" s="11"/>
      <c r="I16" s="11"/>
      <c r="J16" s="11"/>
      <c r="K16" s="11"/>
    </row>
    <row r="17" spans="1:11">
      <c r="A17" s="16">
        <v>17</v>
      </c>
      <c r="B17">
        <f>'Бланк Методички'!O25</f>
        <v>0</v>
      </c>
      <c r="C17" s="17">
        <f>IF(B17='Бланк Методички'!$V$10,1,IF(B17='Бланк Методички'!$V$11,2,IF(B17='Бланк Методички'!$V$12,3,IF(B17='Бланк Методички'!$V$13,4,IF(B17='Бланк Методички'!$V$14,5,0)))))</f>
        <v>0</v>
      </c>
      <c r="D17" s="14">
        <f t="shared" si="0"/>
        <v>0</v>
      </c>
      <c r="E17" s="13">
        <f>C47</f>
        <v>0</v>
      </c>
      <c r="F17" s="12">
        <f t="shared" ref="F17:K17" si="1">SUM(F2:F16)</f>
        <v>0</v>
      </c>
      <c r="G17" s="12">
        <f t="shared" si="1"/>
        <v>0</v>
      </c>
      <c r="H17" s="12">
        <f t="shared" si="1"/>
        <v>0</v>
      </c>
      <c r="I17" s="12">
        <f t="shared" si="1"/>
        <v>0</v>
      </c>
      <c r="J17" s="12">
        <f t="shared" si="1"/>
        <v>0</v>
      </c>
      <c r="K17" s="12">
        <f t="shared" si="1"/>
        <v>0</v>
      </c>
    </row>
    <row r="18" spans="1:11">
      <c r="A18" s="16">
        <v>18</v>
      </c>
      <c r="B18">
        <f>'Бланк Методички'!O26</f>
        <v>0</v>
      </c>
      <c r="C18" s="17">
        <f>IF(B18='Бланк Методички'!$V$10,1,IF(B18='Бланк Методички'!$V$11,2,IF(B18='Бланк Методички'!$V$12,3,IF(B18='Бланк Методички'!$V$13,4,IF(B18='Бланк Методички'!$V$14,5,0)))))</f>
        <v>0</v>
      </c>
      <c r="D18" s="14">
        <f t="shared" si="0"/>
        <v>0</v>
      </c>
      <c r="E18" s="13">
        <f>D10</f>
        <v>0</v>
      </c>
    </row>
    <row r="19" spans="1:11">
      <c r="A19" s="14">
        <v>19</v>
      </c>
      <c r="B19">
        <f>'Бланк Методички'!O27</f>
        <v>0</v>
      </c>
      <c r="C19" s="15">
        <f>IF(B19='Бланк Методички'!$V$10,1,IF(B19='Бланк Методички'!$V$11,2,IF(B19='Бланк Методички'!$V$12,3,IF(B19='Бланк Методички'!$V$13,4,IF(B19='Бланк Методички'!$V$14,5,0)))))</f>
        <v>0</v>
      </c>
      <c r="D19" s="14"/>
      <c r="E19" s="13">
        <f>D17</f>
        <v>0</v>
      </c>
    </row>
    <row r="20" spans="1:11">
      <c r="A20" s="14">
        <v>20</v>
      </c>
      <c r="B20">
        <f>'Бланк Методички'!O28</f>
        <v>0</v>
      </c>
      <c r="C20" s="15">
        <f>IF(B20='Бланк Методички'!$V$10,1,IF(B20='Бланк Методички'!$V$11,2,IF(B20='Бланк Методички'!$V$12,3,IF(B20='Бланк Методички'!$V$13,4,IF(B20='Бланк Методички'!$V$14,5,0)))))</f>
        <v>0</v>
      </c>
      <c r="D20" s="14"/>
      <c r="E20" s="13">
        <f>D24</f>
        <v>0</v>
      </c>
    </row>
    <row r="21" spans="1:11">
      <c r="A21" s="14">
        <v>21</v>
      </c>
      <c r="B21">
        <f>'Бланк Методички'!O29</f>
        <v>0</v>
      </c>
      <c r="C21" s="15">
        <f>IF(B21='Бланк Методички'!$V$10,1,IF(B21='Бланк Методички'!$V$11,2,IF(B21='Бланк Методички'!$V$12,3,IF(B21='Бланк Методички'!$V$13,4,IF(B21='Бланк Методички'!$V$14,5,0)))))</f>
        <v>0</v>
      </c>
      <c r="D21" s="14"/>
      <c r="E21" s="13">
        <f>D30</f>
        <v>0</v>
      </c>
    </row>
    <row r="22" spans="1:11">
      <c r="A22" s="14">
        <v>22</v>
      </c>
      <c r="B22">
        <f>'Бланк Методички'!O30</f>
        <v>0</v>
      </c>
      <c r="C22" s="15">
        <f>IF(B22='Бланк Методички'!$V$10,1,IF(B22='Бланк Методички'!$V$11,2,IF(B22='Бланк Методички'!$V$12,3,IF(B22='Бланк Методички'!$V$13,4,IF(B22='Бланк Методички'!$V$14,5,0)))))</f>
        <v>0</v>
      </c>
      <c r="D22" s="14"/>
      <c r="E22" s="13">
        <f>D35</f>
        <v>0</v>
      </c>
    </row>
    <row r="23" spans="1:11">
      <c r="A23" s="16">
        <v>23</v>
      </c>
      <c r="B23">
        <f>'Бланк Методички'!O31</f>
        <v>0</v>
      </c>
      <c r="C23" s="17">
        <f>IF(B23='Бланк Методички'!$V$10,1,IF(B23='Бланк Методички'!$V$11,2,IF(B23='Бланк Методички'!$V$12,3,IF(B23='Бланк Методички'!$V$13,4,IF(B23='Бланк Методички'!$V$14,5,0)))))</f>
        <v>0</v>
      </c>
      <c r="D23" s="14">
        <f t="shared" si="0"/>
        <v>0</v>
      </c>
      <c r="E23" s="13">
        <f>D45</f>
        <v>0</v>
      </c>
    </row>
    <row r="24" spans="1:11">
      <c r="A24" s="16">
        <v>24</v>
      </c>
      <c r="B24">
        <f>'Бланк Методички'!O32</f>
        <v>0</v>
      </c>
      <c r="C24" s="17">
        <f>IF(B24='Бланк Методички'!$V$10,1,IF(B24='Бланк Методички'!$V$11,2,IF(B24='Бланк Методички'!$V$12,3,IF(B24='Бланк Методички'!$V$13,4,IF(B24='Бланк Методички'!$V$14,5,0)))))</f>
        <v>0</v>
      </c>
      <c r="D24" s="14">
        <f t="shared" si="0"/>
        <v>0</v>
      </c>
      <c r="E24" s="18">
        <f>SUM(E8:E23)</f>
        <v>0</v>
      </c>
    </row>
    <row r="25" spans="1:11">
      <c r="A25" s="14">
        <v>25</v>
      </c>
      <c r="B25">
        <f>'Бланк Методички'!O33</f>
        <v>0</v>
      </c>
      <c r="C25" s="15">
        <f>IF(B25='Бланк Методички'!$V$10,1,IF(B25='Бланк Методички'!$V$11,2,IF(B25='Бланк Методички'!$V$12,3,IF(B25='Бланк Методички'!$V$13,4,IF(B25='Бланк Методички'!$V$14,5,0)))))</f>
        <v>0</v>
      </c>
      <c r="D25" s="14"/>
    </row>
    <row r="26" spans="1:11">
      <c r="A26" s="14">
        <v>26</v>
      </c>
      <c r="B26">
        <f>'Бланк Методички'!O34</f>
        <v>0</v>
      </c>
      <c r="C26" s="15">
        <f>IF(B26='Бланк Методички'!$V$10,1,IF(B26='Бланк Методички'!$V$11,2,IF(B26='Бланк Методички'!$V$12,3,IF(B26='Бланк Методички'!$V$13,4,IF(B26='Бланк Методички'!$V$14,5,0)))))</f>
        <v>0</v>
      </c>
      <c r="D26" s="14"/>
      <c r="E26" t="s">
        <v>74</v>
      </c>
      <c r="F26">
        <f>SUM(E24,F17:K17)</f>
        <v>0</v>
      </c>
    </row>
    <row r="27" spans="1:11">
      <c r="A27" s="14">
        <v>27</v>
      </c>
      <c r="B27">
        <f>'Бланк Методички'!O35</f>
        <v>0</v>
      </c>
      <c r="C27" s="15">
        <f>IF(B27='Бланк Методички'!$V$10,1,IF(B27='Бланк Методички'!$V$11,2,IF(B27='Бланк Методички'!$V$12,3,IF(B27='Бланк Методички'!$V$13,4,IF(B27='Бланк Методички'!$V$14,5,0)))))</f>
        <v>0</v>
      </c>
      <c r="D27" s="14"/>
    </row>
    <row r="28" spans="1:11">
      <c r="A28" s="14">
        <v>28</v>
      </c>
      <c r="B28">
        <f>'Бланк Методички'!O36</f>
        <v>0</v>
      </c>
      <c r="C28" s="15">
        <f>IF(B28='Бланк Методички'!$V$10,1,IF(B28='Бланк Методички'!$V$11,2,IF(B28='Бланк Методички'!$V$12,3,IF(B28='Бланк Методички'!$V$13,4,IF(B28='Бланк Методички'!$V$14,5,0)))))</f>
        <v>0</v>
      </c>
      <c r="D28" s="14"/>
    </row>
    <row r="29" spans="1:11">
      <c r="A29" s="14">
        <v>29</v>
      </c>
      <c r="B29">
        <f>'Бланк Методички'!O37</f>
        <v>0</v>
      </c>
      <c r="C29" s="15">
        <f>IF(B29='Бланк Методички'!$V$10,1,IF(B29='Бланк Методички'!$V$11,2,IF(B29='Бланк Методички'!$V$12,3,IF(B29='Бланк Методички'!$V$13,4,IF(B29='Бланк Методички'!$V$14,5,0)))))</f>
        <v>0</v>
      </c>
      <c r="D29" s="14"/>
    </row>
    <row r="30" spans="1:11">
      <c r="A30" s="16">
        <v>30</v>
      </c>
      <c r="B30">
        <f>'Бланк Методички'!O38</f>
        <v>0</v>
      </c>
      <c r="C30" s="17">
        <f>IF(B30='Бланк Методички'!$V$10,1,IF(B30='Бланк Методички'!$V$11,2,IF(B30='Бланк Методички'!$V$12,3,IF(B30='Бланк Методички'!$V$13,4,IF(B30='Бланк Методички'!$V$14,5,0)))))</f>
        <v>0</v>
      </c>
      <c r="D30" s="14">
        <f t="shared" si="0"/>
        <v>0</v>
      </c>
    </row>
    <row r="31" spans="1:11">
      <c r="A31" s="16">
        <v>31</v>
      </c>
      <c r="B31">
        <f>'Бланк Методички'!O39</f>
        <v>0</v>
      </c>
      <c r="C31" s="17">
        <f>IF(B31='Бланк Методички'!$V$10,1,IF(B31='Бланк Методички'!$V$11,2,IF(B31='Бланк Методички'!$V$12,3,IF(B31='Бланк Методички'!$V$13,4,IF(B31='Бланк Методички'!$V$14,5,0)))))</f>
        <v>0</v>
      </c>
      <c r="D31" s="14">
        <f t="shared" si="0"/>
        <v>0</v>
      </c>
    </row>
    <row r="32" spans="1:11">
      <c r="A32" s="14">
        <v>32</v>
      </c>
      <c r="B32">
        <f>'Бланк Методички'!O40</f>
        <v>0</v>
      </c>
      <c r="C32" s="15">
        <f>IF(B32='Бланк Методички'!$V$10,1,IF(B32='Бланк Методички'!$V$11,2,IF(B32='Бланк Методички'!$V$12,3,IF(B32='Бланк Методички'!$V$13,4,IF(B32='Бланк Методички'!$V$14,5,0)))))</f>
        <v>0</v>
      </c>
      <c r="D32" s="14"/>
    </row>
    <row r="33" spans="1:4">
      <c r="A33" s="14">
        <v>33</v>
      </c>
      <c r="B33">
        <f>'Бланк Методички'!O41</f>
        <v>0</v>
      </c>
      <c r="C33" s="15">
        <f>IF(B33='Бланк Методички'!$V$10,1,IF(B33='Бланк Методички'!$V$11,2,IF(B33='Бланк Методички'!$V$12,3,IF(B33='Бланк Методички'!$V$13,4,IF(B33='Бланк Методички'!$V$14,5,0)))))</f>
        <v>0</v>
      </c>
      <c r="D33" s="14"/>
    </row>
    <row r="34" spans="1:4">
      <c r="A34" s="14">
        <v>34</v>
      </c>
      <c r="B34">
        <f>'Бланк Методички'!O42</f>
        <v>0</v>
      </c>
      <c r="C34" s="15">
        <f>IF(B34='Бланк Методички'!$V$10,1,IF(B34='Бланк Методички'!$V$11,2,IF(B34='Бланк Методички'!$V$12,3,IF(B34='Бланк Методички'!$V$13,4,IF(B34='Бланк Методички'!$V$14,5,0)))))</f>
        <v>0</v>
      </c>
      <c r="D34" s="14"/>
    </row>
    <row r="35" spans="1:4">
      <c r="A35" s="16">
        <v>35</v>
      </c>
      <c r="B35">
        <f>'Бланк Методички'!O43</f>
        <v>0</v>
      </c>
      <c r="C35" s="17">
        <f>IF(B35='Бланк Методички'!$V$10,1,IF(B35='Бланк Методички'!$V$11,2,IF(B35='Бланк Методички'!$V$12,3,IF(B35='Бланк Методички'!$V$13,4,IF(B35='Бланк Методички'!$V$14,5,0)))))</f>
        <v>0</v>
      </c>
      <c r="D35" s="14">
        <f t="shared" si="0"/>
        <v>0</v>
      </c>
    </row>
    <row r="36" spans="1:4">
      <c r="A36" s="14">
        <v>36</v>
      </c>
      <c r="B36">
        <f>'Бланк Методички'!O44</f>
        <v>0</v>
      </c>
      <c r="C36" s="15">
        <f>IF(B36='Бланк Методички'!$V$10,1,IF(B36='Бланк Методички'!$V$11,2,IF(B36='Бланк Методички'!$V$12,3,IF(B36='Бланк Методички'!$V$13,4,IF(B36='Бланк Методички'!$V$14,5,0)))))</f>
        <v>0</v>
      </c>
      <c r="D36" s="14"/>
    </row>
    <row r="37" spans="1:4">
      <c r="A37" s="16">
        <v>37</v>
      </c>
      <c r="B37">
        <f>'Бланк Методички'!O45</f>
        <v>0</v>
      </c>
      <c r="C37" s="17">
        <f>IF(B37='Бланк Методички'!$V$10,1,IF(B37='Бланк Методички'!$V$11,2,IF(B37='Бланк Методички'!$V$12,3,IF(B37='Бланк Методички'!$V$13,4,IF(B37='Бланк Методички'!$V$14,5,0)))))</f>
        <v>0</v>
      </c>
      <c r="D37" s="14">
        <f t="shared" si="0"/>
        <v>0</v>
      </c>
    </row>
    <row r="38" spans="1:4">
      <c r="A38" s="14">
        <v>38</v>
      </c>
      <c r="B38">
        <f>'Бланк Методички'!O46</f>
        <v>0</v>
      </c>
      <c r="C38" s="15">
        <f>IF(B38='Бланк Методички'!$V$10,1,IF(B38='Бланк Методички'!$V$11,2,IF(B38='Бланк Методички'!$V$12,3,IF(B38='Бланк Методички'!$V$13,4,IF(B38='Бланк Методички'!$V$14,5,0)))))</f>
        <v>0</v>
      </c>
      <c r="D38" s="14"/>
    </row>
    <row r="39" spans="1:4">
      <c r="A39" s="14">
        <v>39</v>
      </c>
      <c r="B39">
        <f>'Бланк Методички'!O47</f>
        <v>0</v>
      </c>
      <c r="C39" s="15">
        <f>IF(B39='Бланк Методички'!$V$10,1,IF(B39='Бланк Методички'!$V$11,2,IF(B39='Бланк Методички'!$V$12,3,IF(B39='Бланк Методички'!$V$13,4,IF(B39='Бланк Методички'!$V$14,5,0)))))</f>
        <v>0</v>
      </c>
      <c r="D39" s="14"/>
    </row>
    <row r="40" spans="1:4">
      <c r="A40" s="14">
        <v>40</v>
      </c>
      <c r="B40">
        <f>'Бланк Методички'!O48</f>
        <v>0</v>
      </c>
      <c r="C40" s="15">
        <f>IF(B40='Бланк Методички'!$V$10,1,IF(B40='Бланк Методички'!$V$11,2,IF(B40='Бланк Методички'!$V$12,3,IF(B40='Бланк Методички'!$V$13,4,IF(B40='Бланк Методички'!$V$14,5,0)))))</f>
        <v>0</v>
      </c>
      <c r="D40" s="14"/>
    </row>
    <row r="41" spans="1:4">
      <c r="A41" s="14">
        <v>41</v>
      </c>
      <c r="B41">
        <f>'Бланк Методички'!O49</f>
        <v>0</v>
      </c>
      <c r="C41" s="15">
        <f>IF(B41='Бланк Методички'!$V$10,1,IF(B41='Бланк Методички'!$V$11,2,IF(B41='Бланк Методички'!$V$12,3,IF(B41='Бланк Методички'!$V$13,4,IF(B41='Бланк Методички'!$V$14,5,0)))))</f>
        <v>0</v>
      </c>
      <c r="D41" s="14"/>
    </row>
    <row r="42" spans="1:4">
      <c r="A42" s="14">
        <v>42</v>
      </c>
      <c r="B42">
        <f>'Бланк Методички'!O50</f>
        <v>0</v>
      </c>
      <c r="C42" s="15">
        <f>IF(B42='Бланк Методички'!$V$10,1,IF(B42='Бланк Методички'!$V$11,2,IF(B42='Бланк Методички'!$V$12,3,IF(B42='Бланк Методички'!$V$13,4,IF(B42='Бланк Методички'!$V$14,5,0)))))</f>
        <v>0</v>
      </c>
      <c r="D42" s="14"/>
    </row>
    <row r="43" spans="1:4">
      <c r="A43" s="14">
        <v>43</v>
      </c>
      <c r="B43">
        <f>'Бланк Методички'!O51</f>
        <v>0</v>
      </c>
      <c r="C43" s="15">
        <f>IF(B43='Бланк Методички'!$V$10,1,IF(B43='Бланк Методички'!$V$11,2,IF(B43='Бланк Методички'!$V$12,3,IF(B43='Бланк Методички'!$V$13,4,IF(B43='Бланк Методички'!$V$14,5,0)))))</f>
        <v>0</v>
      </c>
      <c r="D43" s="14"/>
    </row>
    <row r="44" spans="1:4">
      <c r="A44" s="14">
        <v>44</v>
      </c>
      <c r="B44">
        <f>'Бланк Методички'!O52</f>
        <v>0</v>
      </c>
      <c r="C44" s="15">
        <f>IF(B44='Бланк Методички'!$V$10,1,IF(B44='Бланк Методички'!$V$11,2,IF(B44='Бланк Методички'!$V$12,3,IF(B44='Бланк Методички'!$V$13,4,IF(B44='Бланк Методички'!$V$14,5,0)))))</f>
        <v>0</v>
      </c>
      <c r="D44" s="14"/>
    </row>
    <row r="45" spans="1:4">
      <c r="A45" s="16">
        <v>45</v>
      </c>
      <c r="B45">
        <f>'Бланк Методички'!O53</f>
        <v>0</v>
      </c>
      <c r="C45" s="17">
        <f>IF(B45='Бланк Методички'!$V$10,1,IF(B45='Бланк Методички'!$V$11,2,IF(B45='Бланк Методички'!$V$12,3,IF(B45='Бланк Методички'!$V$13,4,IF(B45='Бланк Методички'!$V$14,5,0)))))</f>
        <v>0</v>
      </c>
      <c r="D45" s="14">
        <f t="shared" si="0"/>
        <v>0</v>
      </c>
    </row>
    <row r="46" spans="1:4">
      <c r="A46" s="14">
        <v>46</v>
      </c>
      <c r="B46">
        <f>'Бланк Методички'!O54</f>
        <v>0</v>
      </c>
      <c r="C46" s="15">
        <f>IF(B46='Бланк Методички'!$V$10,1,IF(B46='Бланк Методички'!$V$11,2,IF(B46='Бланк Методички'!$V$12,3,IF(B46='Бланк Методички'!$V$13,4,IF(B46='Бланк Методички'!$V$14,5,0)))))</f>
        <v>0</v>
      </c>
      <c r="D46" s="14"/>
    </row>
    <row r="47" spans="1:4">
      <c r="A47" s="14">
        <v>47</v>
      </c>
      <c r="B47">
        <f>'Бланк Методички'!O55</f>
        <v>0</v>
      </c>
      <c r="C47" s="15">
        <f>IF(B47='Бланк Методички'!$V$10,1,IF(B47='Бланк Методички'!$V$11,2,IF(B47='Бланк Методички'!$V$12,3,IF(B47='Бланк Методички'!$V$13,4,IF(B47='Бланк Методички'!$V$14,5,0)))))</f>
        <v>0</v>
      </c>
      <c r="D47" s="14"/>
    </row>
    <row r="48" spans="1:4">
      <c r="A48" s="16">
        <v>48</v>
      </c>
      <c r="B48">
        <f>'Бланк Методички'!O56</f>
        <v>0</v>
      </c>
      <c r="C48" s="17">
        <f>IF(B48='Бланк Методички'!$V$10,1,IF(B48='Бланк Методички'!$V$11,2,IF(B48='Бланк Методички'!$V$12,3,IF(B48='Бланк Методички'!$V$13,4,IF(B48='Бланк Методички'!$V$14,5,0)))))</f>
        <v>0</v>
      </c>
      <c r="D48" s="14">
        <f t="shared" si="0"/>
        <v>0</v>
      </c>
    </row>
    <row r="49" spans="1:4">
      <c r="A49" s="14">
        <v>49</v>
      </c>
      <c r="B49">
        <f>'Бланк Методички'!O57</f>
        <v>0</v>
      </c>
      <c r="C49" s="15">
        <f>IF(B49='Бланк Методички'!$V$10,1,IF(B49='Бланк Методички'!$V$11,2,IF(B49='Бланк Методички'!$V$12,3,IF(B49='Бланк Методички'!$V$13,4,IF(B49='Бланк Методички'!$V$14,5,0)))))</f>
        <v>0</v>
      </c>
      <c r="D49" s="14"/>
    </row>
    <row r="50" spans="1:4">
      <c r="A50" s="14">
        <v>50</v>
      </c>
      <c r="B50">
        <f>'Бланк Методички'!O58</f>
        <v>0</v>
      </c>
      <c r="C50" s="15">
        <f>IF(B50='Бланк Методички'!$V$10,1,IF(B50='Бланк Методички'!$V$11,2,IF(B50='Бланк Методички'!$V$12,3,IF(B50='Бланк Методички'!$V$13,4,IF(B50='Бланк Методички'!$V$14,5,0)))))</f>
        <v>0</v>
      </c>
      <c r="D50" s="14"/>
    </row>
    <row r="51" spans="1:4">
      <c r="A51" s="16">
        <v>51</v>
      </c>
      <c r="B51">
        <f>'Бланк Методички'!O59</f>
        <v>0</v>
      </c>
      <c r="C51" s="17">
        <f>IF(B51='Бланк Методички'!$V$10,1,IF(B51='Бланк Методички'!$V$11,2,IF(B51='Бланк Методички'!$V$12,3,IF(B51='Бланк Методички'!$V$13,4,IF(B51='Бланк Методички'!$V$14,5,0)))))</f>
        <v>0</v>
      </c>
      <c r="D51" s="14">
        <f t="shared" si="0"/>
        <v>0</v>
      </c>
    </row>
    <row r="52" spans="1:4">
      <c r="A52" s="14">
        <v>52</v>
      </c>
      <c r="B52">
        <f>'Бланк Методички'!O60</f>
        <v>0</v>
      </c>
      <c r="C52" s="15">
        <f>IF(B52='Бланк Методички'!$V$10,1,IF(B52='Бланк Методички'!$V$11,2,IF(B52='Бланк Методички'!$V$12,3,IF(B52='Бланк Методички'!$V$13,4,IF(B52='Бланк Методички'!$V$14,5,0)))))</f>
        <v>0</v>
      </c>
      <c r="D52" s="14"/>
    </row>
    <row r="53" spans="1:4">
      <c r="A53" s="14">
        <v>53</v>
      </c>
      <c r="B53">
        <f>'Бланк Методички'!O61</f>
        <v>0</v>
      </c>
      <c r="C53" s="15">
        <f>IF(B53='Бланк Методички'!$V$10,1,IF(B53='Бланк Методички'!$V$11,2,IF(B53='Бланк Методички'!$V$12,3,IF(B53='Бланк Методички'!$V$13,4,IF(B53='Бланк Методички'!$V$14,5,0)))))</f>
        <v>0</v>
      </c>
      <c r="D53" s="14"/>
    </row>
  </sheetData>
  <mergeCells count="10">
    <mergeCell ref="J1:J7"/>
    <mergeCell ref="K1:K7"/>
    <mergeCell ref="O1:S1"/>
    <mergeCell ref="O2:S2"/>
    <mergeCell ref="O3:S3"/>
    <mergeCell ref="E1:E7"/>
    <mergeCell ref="F1:F7"/>
    <mergeCell ref="G1:G7"/>
    <mergeCell ref="H1:H7"/>
    <mergeCell ref="I1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39"/>
  <sheetViews>
    <sheetView zoomScaleNormal="100" workbookViewId="0">
      <selection activeCell="A14" sqref="A14:I15"/>
    </sheetView>
  </sheetViews>
  <sheetFormatPr defaultRowHeight="15"/>
  <cols>
    <col min="1" max="1" width="11" customWidth="1"/>
    <col min="6" max="6" width="14.7109375" customWidth="1"/>
    <col min="7" max="7" width="9.7109375" customWidth="1"/>
    <col min="9" max="9" width="12.28515625" customWidth="1"/>
  </cols>
  <sheetData>
    <row r="1" spans="1:14" ht="44.25" customHeight="1">
      <c r="A1" s="46" t="s">
        <v>87</v>
      </c>
      <c r="B1" s="46"/>
      <c r="C1" s="46"/>
      <c r="D1" s="46"/>
      <c r="E1" s="46"/>
      <c r="F1" s="46"/>
      <c r="G1" s="46"/>
      <c r="H1" s="46"/>
      <c r="I1" s="46"/>
    </row>
    <row r="2" spans="1:14">
      <c r="A2" s="19"/>
      <c r="B2" s="19"/>
      <c r="C2" s="19"/>
      <c r="D2" s="19"/>
      <c r="E2" s="19"/>
      <c r="F2" s="19"/>
      <c r="G2" s="19"/>
      <c r="H2" s="19"/>
      <c r="I2" s="19"/>
    </row>
    <row r="3" spans="1:14" ht="18.75">
      <c r="A3" s="23" t="s">
        <v>1</v>
      </c>
      <c r="B3" s="49" t="str">
        <f>PROPER('Бланк Методички'!D2)</f>
        <v/>
      </c>
      <c r="C3" s="50"/>
      <c r="D3" s="50"/>
      <c r="E3" s="50"/>
      <c r="F3" s="51"/>
      <c r="G3" s="23" t="s">
        <v>2</v>
      </c>
      <c r="H3" s="47">
        <f ca="1">TODAY()</f>
        <v>45351</v>
      </c>
      <c r="I3" s="48"/>
      <c r="J3" s="4"/>
      <c r="K3" s="4"/>
      <c r="L3" s="4"/>
      <c r="M3" s="2"/>
      <c r="N3" s="2"/>
    </row>
    <row r="4" spans="1:14" ht="18.75">
      <c r="A4" s="20"/>
      <c r="B4" s="20"/>
      <c r="C4" s="20"/>
      <c r="D4" s="20"/>
      <c r="E4" s="20"/>
      <c r="F4" s="20"/>
      <c r="G4" s="20"/>
      <c r="H4" s="20"/>
      <c r="I4" s="20"/>
      <c r="J4" s="3"/>
    </row>
    <row r="5" spans="1:14" ht="18.75">
      <c r="A5" s="42" t="str">
        <f>Обработка!E1</f>
        <v>Импульсивность</v>
      </c>
      <c r="B5" s="42"/>
      <c r="C5" s="42"/>
      <c r="D5" s="42"/>
      <c r="E5" s="42"/>
      <c r="F5" s="43">
        <f>Обработка!E24</f>
        <v>0</v>
      </c>
      <c r="G5" s="43"/>
      <c r="H5" s="43"/>
      <c r="I5" s="43"/>
      <c r="J5" s="3"/>
    </row>
    <row r="6" spans="1:14" ht="18.75">
      <c r="A6" s="42" t="str">
        <f>Обработка!F1</f>
        <v>Слабость «Сверх-Я»</v>
      </c>
      <c r="B6" s="42"/>
      <c r="C6" s="42"/>
      <c r="D6" s="42"/>
      <c r="E6" s="42"/>
      <c r="F6" s="43">
        <f>Обработка!F17</f>
        <v>0</v>
      </c>
      <c r="G6" s="43"/>
      <c r="H6" s="43"/>
      <c r="I6" s="43"/>
      <c r="J6" s="3"/>
    </row>
    <row r="7" spans="1:14" s="8" customFormat="1" ht="18.95" customHeight="1">
      <c r="A7" s="42" t="str">
        <f>Обработка!G1</f>
        <v xml:space="preserve">Дезадаптированность </v>
      </c>
      <c r="B7" s="42"/>
      <c r="C7" s="42"/>
      <c r="D7" s="42"/>
      <c r="E7" s="42"/>
      <c r="F7" s="43">
        <f>Обработка!G17</f>
        <v>0</v>
      </c>
      <c r="G7" s="43"/>
      <c r="H7" s="43"/>
      <c r="I7" s="43"/>
      <c r="J7"/>
      <c r="K7"/>
    </row>
    <row r="8" spans="1:14" s="8" customFormat="1" ht="18.95" customHeight="1">
      <c r="A8" s="42" t="str">
        <f>Обработка!H1</f>
        <v>Враждебность родителей</v>
      </c>
      <c r="B8" s="42"/>
      <c r="C8" s="42"/>
      <c r="D8" s="42"/>
      <c r="E8" s="42"/>
      <c r="F8" s="43">
        <f>Обработка!H17</f>
        <v>0</v>
      </c>
      <c r="G8" s="43"/>
      <c r="H8" s="43"/>
      <c r="I8" s="43"/>
      <c r="J8"/>
      <c r="K8"/>
    </row>
    <row r="9" spans="1:14" s="8" customFormat="1" ht="18.95" customHeight="1">
      <c r="A9" s="42" t="str">
        <f>Обработка!I1</f>
        <v>Безрассудность</v>
      </c>
      <c r="B9" s="42"/>
      <c r="C9" s="42"/>
      <c r="D9" s="42"/>
      <c r="E9" s="42"/>
      <c r="F9" s="43">
        <f>Обработка!I17</f>
        <v>0</v>
      </c>
      <c r="G9" s="43"/>
      <c r="H9" s="43"/>
      <c r="I9" s="43"/>
      <c r="J9"/>
      <c r="K9"/>
    </row>
    <row r="10" spans="1:14" s="8" customFormat="1" ht="18.95" customHeight="1">
      <c r="A10" s="42" t="str">
        <f>Обработка!J1</f>
        <v>Склонность к зависимостям</v>
      </c>
      <c r="B10" s="42"/>
      <c r="C10" s="42"/>
      <c r="D10" s="42"/>
      <c r="E10" s="42"/>
      <c r="F10" s="43">
        <f>Обработка!J17</f>
        <v>0</v>
      </c>
      <c r="G10" s="43"/>
      <c r="H10" s="43"/>
      <c r="I10" s="43"/>
      <c r="J10"/>
      <c r="K10"/>
    </row>
    <row r="11" spans="1:14" s="8" customFormat="1" ht="18.95" customHeight="1">
      <c r="A11" s="42" t="str">
        <f>Обработка!K1</f>
        <v>Социальная желательность</v>
      </c>
      <c r="B11" s="42"/>
      <c r="C11" s="42"/>
      <c r="D11" s="42"/>
      <c r="E11" s="42"/>
      <c r="F11" s="43">
        <f>Обработка!K17</f>
        <v>0</v>
      </c>
      <c r="G11" s="43"/>
      <c r="H11" s="43"/>
      <c r="I11" s="43"/>
      <c r="J11"/>
      <c r="K11"/>
    </row>
    <row r="12" spans="1:14" s="8" customFormat="1" ht="18.95" customHeight="1">
      <c r="A12" s="42" t="s">
        <v>78</v>
      </c>
      <c r="B12" s="42"/>
      <c r="C12" s="42"/>
      <c r="D12" s="42"/>
      <c r="E12" s="42"/>
      <c r="F12" s="43">
        <f>SUM(F5:I11)</f>
        <v>0</v>
      </c>
      <c r="G12" s="43"/>
      <c r="H12" s="43"/>
      <c r="I12" s="43"/>
      <c r="J12"/>
      <c r="K12"/>
    </row>
    <row r="13" spans="1:14" s="8" customFormat="1" ht="18.95" customHeight="1">
      <c r="A13"/>
      <c r="B13"/>
      <c r="C13"/>
      <c r="D13"/>
      <c r="E13"/>
      <c r="F13"/>
      <c r="G13"/>
      <c r="H13"/>
      <c r="I13"/>
      <c r="J13"/>
      <c r="K13"/>
    </row>
    <row r="14" spans="1:14" s="8" customFormat="1" ht="18.95" customHeight="1">
      <c r="A14" s="44" t="str">
        <f>CONCATENATE("Вывод: ",IF(AND(Печать!F12&gt;=130,Печать!F12&lt;=160),Обработка!O1,IF(AND(Печать!F12&gt;=Обработка!M2,Печать!F12&lt;=Обработка!N2),Обработка!O2,IF(AND(Печать!F12&gt;=201,Печать!F12&lt;=265),Обработка!O3,"Признаков нет"))))</f>
        <v>Вывод: Признаков нет</v>
      </c>
      <c r="B14" s="44"/>
      <c r="C14" s="44"/>
      <c r="D14" s="44"/>
      <c r="E14" s="44"/>
      <c r="F14" s="44"/>
      <c r="G14" s="44"/>
      <c r="H14" s="44"/>
      <c r="I14" s="44"/>
      <c r="J14"/>
      <c r="K14"/>
    </row>
    <row r="15" spans="1:14" s="8" customFormat="1" ht="18.95" customHeight="1">
      <c r="A15" s="44"/>
      <c r="B15" s="44"/>
      <c r="C15" s="44"/>
      <c r="D15" s="44"/>
      <c r="E15" s="44"/>
      <c r="F15" s="44"/>
      <c r="G15" s="44"/>
      <c r="H15" s="44"/>
      <c r="I15" s="44"/>
      <c r="J15"/>
      <c r="K15"/>
    </row>
    <row r="16" spans="1:14" s="8" customFormat="1" ht="18.95" customHeight="1">
      <c r="A16" s="21"/>
      <c r="B16" s="21"/>
      <c r="C16" s="21"/>
      <c r="D16" s="21"/>
      <c r="E16" s="21"/>
      <c r="F16" s="21"/>
      <c r="G16" s="21"/>
      <c r="H16" s="21"/>
      <c r="I16" s="21"/>
      <c r="J16"/>
      <c r="K16"/>
    </row>
    <row r="17" spans="1:11" s="8" customFormat="1" ht="18.95" customHeight="1">
      <c r="A17" s="21"/>
      <c r="B17" s="21"/>
      <c r="C17" s="21"/>
      <c r="D17" s="21"/>
      <c r="E17" s="21"/>
      <c r="F17" s="21"/>
      <c r="G17" s="21"/>
      <c r="H17" s="21"/>
      <c r="I17" s="21"/>
      <c r="J17"/>
      <c r="K17"/>
    </row>
    <row r="18" spans="1:11" s="8" customFormat="1" ht="18.95" customHeight="1">
      <c r="A18" s="21"/>
      <c r="B18" s="21"/>
      <c r="C18" s="21"/>
      <c r="D18" s="21"/>
      <c r="E18" s="21"/>
      <c r="F18" s="21"/>
      <c r="G18" s="21"/>
      <c r="H18" s="21"/>
      <c r="I18" s="21"/>
      <c r="J18"/>
      <c r="K18"/>
    </row>
    <row r="19" spans="1:11" s="8" customFormat="1" ht="18.95" customHeight="1">
      <c r="A19" s="21"/>
      <c r="B19" s="21"/>
      <c r="C19" s="21"/>
      <c r="D19" s="21"/>
      <c r="E19" s="21"/>
      <c r="F19" s="21"/>
      <c r="G19" s="21"/>
      <c r="H19" s="21"/>
      <c r="I19" s="21"/>
      <c r="J19"/>
      <c r="K19"/>
    </row>
    <row r="20" spans="1:11" s="8" customFormat="1" ht="18.95" customHeight="1">
      <c r="A20" s="21"/>
      <c r="B20" s="21"/>
      <c r="C20" s="21"/>
      <c r="D20" s="21"/>
      <c r="E20" s="21"/>
      <c r="F20" s="21"/>
      <c r="G20" s="21"/>
      <c r="H20" s="21"/>
      <c r="I20" s="21"/>
      <c r="J20"/>
      <c r="K20"/>
    </row>
    <row r="21" spans="1:11" s="8" customFormat="1" ht="18.95" customHeight="1">
      <c r="A21" s="21"/>
      <c r="B21" s="21"/>
      <c r="C21" s="21"/>
      <c r="D21" s="21"/>
      <c r="E21" s="21"/>
      <c r="F21" s="21"/>
      <c r="G21" s="21"/>
      <c r="H21" s="21"/>
      <c r="I21" s="21"/>
      <c r="J21"/>
      <c r="K21"/>
    </row>
    <row r="22" spans="1:11" s="8" customFormat="1" ht="18.95" customHeight="1">
      <c r="A22" s="21"/>
      <c r="B22" s="21"/>
      <c r="C22" s="21"/>
      <c r="D22" s="21"/>
      <c r="E22" s="21"/>
      <c r="F22" s="21"/>
      <c r="G22" s="21"/>
      <c r="H22" s="21"/>
      <c r="I22" s="21"/>
      <c r="J22"/>
      <c r="K22"/>
    </row>
    <row r="23" spans="1:11" ht="18" customHeight="1">
      <c r="A23" s="21"/>
      <c r="B23" s="21"/>
      <c r="C23" s="21"/>
      <c r="D23" s="21"/>
      <c r="E23" s="21"/>
      <c r="F23" s="21"/>
      <c r="G23" s="21"/>
      <c r="H23" s="21"/>
      <c r="I23" s="21"/>
    </row>
    <row r="24" spans="1:11" ht="15" customHeight="1">
      <c r="A24" s="21"/>
      <c r="B24" s="21"/>
      <c r="C24" s="21"/>
      <c r="D24" s="21"/>
      <c r="E24" s="21"/>
      <c r="F24" s="21"/>
      <c r="G24" s="21"/>
      <c r="H24" s="21"/>
      <c r="I24" s="21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</row>
    <row r="26" spans="1:11">
      <c r="A26" s="21"/>
      <c r="B26" s="21"/>
      <c r="C26" s="21"/>
      <c r="D26" s="21"/>
      <c r="E26" s="21"/>
      <c r="F26" s="21"/>
      <c r="G26" s="21"/>
      <c r="H26" s="21"/>
      <c r="I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</row>
    <row r="31" spans="1:11">
      <c r="A31" s="21"/>
      <c r="B31" s="21"/>
      <c r="C31" s="21"/>
      <c r="D31" s="21"/>
      <c r="E31" s="21"/>
      <c r="F31" s="21"/>
      <c r="G31" s="21"/>
      <c r="H31" s="21"/>
      <c r="I31" s="21"/>
    </row>
    <row r="32" spans="1:11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  <row r="34" spans="1:9">
      <c r="A34" s="20"/>
      <c r="B34" s="20"/>
      <c r="C34" s="20"/>
      <c r="D34" s="20"/>
      <c r="E34" s="20"/>
      <c r="F34" s="20"/>
      <c r="G34" s="20"/>
      <c r="H34" s="20"/>
      <c r="I34" s="20"/>
    </row>
    <row r="35" spans="1:9">
      <c r="A35" s="20"/>
      <c r="B35" s="20"/>
      <c r="C35" s="20"/>
      <c r="D35" s="20"/>
      <c r="E35" s="20"/>
      <c r="F35" s="20"/>
      <c r="G35" s="20"/>
      <c r="H35" s="20"/>
      <c r="I35" s="20"/>
    </row>
    <row r="36" spans="1:9">
      <c r="A36" s="20"/>
      <c r="B36" s="20"/>
      <c r="C36" s="20"/>
      <c r="D36" s="20"/>
      <c r="E36" s="20"/>
      <c r="F36" s="20"/>
      <c r="G36" s="20"/>
      <c r="H36" s="20"/>
      <c r="I36" s="20"/>
    </row>
    <row r="37" spans="1:9">
      <c r="A37" s="19"/>
      <c r="B37" s="19"/>
      <c r="C37" s="19"/>
      <c r="D37" s="19"/>
      <c r="E37" s="19"/>
      <c r="F37" s="19"/>
      <c r="G37" s="19"/>
      <c r="H37" s="19"/>
      <c r="I37" s="19"/>
    </row>
    <row r="38" spans="1:9" ht="15.75">
      <c r="A38" s="22"/>
      <c r="B38" s="22"/>
      <c r="C38" s="22"/>
      <c r="D38" s="22"/>
      <c r="E38" s="22"/>
      <c r="F38" s="45" t="s">
        <v>6</v>
      </c>
      <c r="G38" s="45"/>
      <c r="H38" s="45"/>
      <c r="I38" s="45"/>
    </row>
    <row r="39" spans="1:9">
      <c r="A39" s="7"/>
      <c r="B39" s="7"/>
      <c r="C39" s="7"/>
      <c r="D39" s="7"/>
      <c r="E39" s="7"/>
      <c r="F39" s="7"/>
      <c r="G39" s="7"/>
      <c r="H39" s="7"/>
      <c r="I39" s="7"/>
    </row>
  </sheetData>
  <sheetProtection formatCells="0" formatColumns="0" formatRows="0" insertColumns="0" insertRows="0" insertHyperlinks="0" deleteColumns="0" deleteRows="0" selectLockedCells="1" sort="0" autoFilter="0" pivotTables="0"/>
  <mergeCells count="21">
    <mergeCell ref="F38:I38"/>
    <mergeCell ref="A1:I1"/>
    <mergeCell ref="H3:I3"/>
    <mergeCell ref="B3:F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4:I15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aveToPDF">
                <anchor moveWithCells="1" sizeWithCells="1">
                  <from>
                    <xdr:col>9</xdr:col>
                    <xdr:colOff>552450</xdr:colOff>
                    <xdr:row>1</xdr:row>
                    <xdr:rowOff>171450</xdr:rowOff>
                  </from>
                  <to>
                    <xdr:col>13</xdr:col>
                    <xdr:colOff>381000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rintD">
                <anchor moveWithCells="1" sizeWithCells="1">
                  <from>
                    <xdr:col>9</xdr:col>
                    <xdr:colOff>552450</xdr:colOff>
                    <xdr:row>6</xdr:row>
                    <xdr:rowOff>133350</xdr:rowOff>
                  </from>
                  <to>
                    <xdr:col>13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ClearData">
                <anchor moveWithCells="1" sizeWithCells="1">
                  <from>
                    <xdr:col>9</xdr:col>
                    <xdr:colOff>552450</xdr:colOff>
                    <xdr:row>11</xdr:row>
                    <xdr:rowOff>47625</xdr:rowOff>
                  </from>
                  <to>
                    <xdr:col>13</xdr:col>
                    <xdr:colOff>381000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Y223"/>
  <sheetViews>
    <sheetView zoomScaleNormal="100" workbookViewId="0">
      <selection activeCell="A13" sqref="A13:I14"/>
    </sheetView>
  </sheetViews>
  <sheetFormatPr defaultRowHeight="15"/>
  <cols>
    <col min="1" max="1" width="11" customWidth="1"/>
    <col min="6" max="6" width="14.7109375" customWidth="1"/>
    <col min="7" max="7" width="9.7109375" customWidth="1"/>
    <col min="9" max="9" width="14.85546875" customWidth="1"/>
    <col min="22" max="22" width="12.85546875" customWidth="1"/>
  </cols>
  <sheetData>
    <row r="1" spans="1:25" ht="33.75" customHeight="1">
      <c r="A1" s="53" t="str">
        <f>Печать!A1</f>
        <v>Анкетирования обучающихся на предмет употребления алкоголя, наркотических и психотропных веществ и их аналогов</v>
      </c>
      <c r="B1" s="53"/>
      <c r="C1" s="53"/>
      <c r="D1" s="53"/>
      <c r="E1" s="53"/>
      <c r="F1" s="53"/>
      <c r="G1" s="53"/>
      <c r="H1" s="53"/>
      <c r="I1" s="53"/>
    </row>
    <row r="2" spans="1:25">
      <c r="A2" s="54"/>
      <c r="B2" s="54"/>
      <c r="C2" s="54"/>
      <c r="D2" s="54"/>
      <c r="E2" s="54"/>
      <c r="F2" s="54"/>
      <c r="G2" s="54"/>
      <c r="H2" s="54"/>
      <c r="I2" s="54"/>
    </row>
    <row r="3" spans="1:25" ht="18.75" customHeight="1">
      <c r="A3" s="52" t="s">
        <v>86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2"/>
      <c r="N3" s="2"/>
    </row>
    <row r="4" spans="1:25" ht="18.75">
      <c r="A4" s="52"/>
      <c r="B4" s="52"/>
      <c r="C4" s="52"/>
      <c r="D4" s="52"/>
      <c r="E4" s="52"/>
      <c r="F4" s="52"/>
      <c r="G4" s="52"/>
      <c r="H4" s="52"/>
      <c r="I4" s="52"/>
      <c r="J4" s="3"/>
    </row>
    <row r="5" spans="1:25" ht="18.75">
      <c r="A5" s="52"/>
      <c r="B5" s="52"/>
      <c r="C5" s="52"/>
      <c r="D5" s="52"/>
      <c r="E5" s="52"/>
      <c r="F5" s="52"/>
      <c r="G5" s="52"/>
      <c r="H5" s="52"/>
      <c r="I5" s="52"/>
      <c r="J5" s="3"/>
    </row>
    <row r="6" spans="1:25" ht="18.75">
      <c r="A6" s="52"/>
      <c r="B6" s="52"/>
      <c r="C6" s="52"/>
      <c r="D6" s="52"/>
      <c r="E6" s="52"/>
      <c r="F6" s="52"/>
      <c r="G6" s="52"/>
      <c r="H6" s="52"/>
      <c r="I6" s="52"/>
      <c r="J6" s="3"/>
    </row>
    <row r="7" spans="1:25" s="8" customFormat="1" ht="18.95" customHeight="1">
      <c r="A7" s="52"/>
      <c r="B7" s="52"/>
      <c r="C7" s="52"/>
      <c r="D7" s="52"/>
      <c r="E7" s="52"/>
      <c r="F7" s="52"/>
      <c r="G7" s="52"/>
      <c r="H7" s="52"/>
      <c r="I7" s="52"/>
      <c r="J7"/>
      <c r="K7"/>
      <c r="Q7"/>
      <c r="R7"/>
      <c r="S7"/>
      <c r="T7"/>
      <c r="U7"/>
      <c r="V7"/>
      <c r="W7"/>
      <c r="X7"/>
      <c r="Y7"/>
    </row>
    <row r="8" spans="1:25" s="8" customFormat="1" ht="18.95" customHeight="1">
      <c r="A8" s="52"/>
      <c r="B8" s="52"/>
      <c r="C8" s="52"/>
      <c r="D8" s="52"/>
      <c r="E8" s="52"/>
      <c r="F8" s="52"/>
      <c r="G8" s="52"/>
      <c r="H8" s="52"/>
      <c r="I8" s="52"/>
      <c r="J8"/>
      <c r="K8"/>
      <c r="Q8"/>
      <c r="R8"/>
      <c r="S8"/>
      <c r="T8"/>
      <c r="U8"/>
      <c r="V8"/>
      <c r="W8"/>
      <c r="X8"/>
      <c r="Y8"/>
    </row>
    <row r="9" spans="1:25" s="8" customFormat="1" ht="18.95" customHeight="1">
      <c r="A9" s="52"/>
      <c r="B9" s="52"/>
      <c r="C9" s="52"/>
      <c r="D9" s="52"/>
      <c r="E9" s="52"/>
      <c r="F9" s="52"/>
      <c r="G9" s="52"/>
      <c r="H9" s="52"/>
      <c r="I9" s="52"/>
      <c r="J9"/>
      <c r="K9"/>
      <c r="Q9"/>
      <c r="R9"/>
      <c r="S9"/>
      <c r="T9"/>
      <c r="U9"/>
      <c r="V9"/>
      <c r="W9"/>
      <c r="X9"/>
      <c r="Y9"/>
    </row>
    <row r="10" spans="1:25" s="8" customFormat="1" ht="18.95" customHeight="1">
      <c r="A10" s="52"/>
      <c r="B10" s="52"/>
      <c r="C10" s="52"/>
      <c r="D10" s="52"/>
      <c r="E10" s="52"/>
      <c r="F10" s="52"/>
      <c r="G10" s="52"/>
      <c r="H10" s="52"/>
      <c r="I10" s="52"/>
      <c r="J10"/>
      <c r="K10"/>
      <c r="Q10"/>
      <c r="R10"/>
      <c r="S10"/>
      <c r="T10"/>
      <c r="U10"/>
      <c r="V10"/>
      <c r="W10"/>
      <c r="X10"/>
      <c r="Y10"/>
    </row>
    <row r="11" spans="1:25" s="8" customFormat="1" ht="18.95" customHeight="1">
      <c r="A11" s="52"/>
      <c r="B11" s="52"/>
      <c r="C11" s="52"/>
      <c r="D11" s="52"/>
      <c r="E11" s="52"/>
      <c r="F11" s="52"/>
      <c r="G11" s="52"/>
      <c r="H11" s="52"/>
      <c r="I11" s="52"/>
      <c r="J11"/>
      <c r="K11"/>
      <c r="Q11"/>
      <c r="R11"/>
      <c r="S11"/>
      <c r="T11"/>
      <c r="U11"/>
      <c r="V11"/>
      <c r="W11"/>
      <c r="X11"/>
      <c r="Y11"/>
    </row>
    <row r="12" spans="1:25" s="8" customFormat="1" ht="18.95" customHeight="1">
      <c r="A12" s="52"/>
      <c r="B12" s="52"/>
      <c r="C12" s="52"/>
      <c r="D12" s="52"/>
      <c r="E12" s="52"/>
      <c r="F12" s="52"/>
      <c r="G12" s="52"/>
      <c r="H12" s="52"/>
      <c r="I12" s="52"/>
      <c r="J12"/>
      <c r="K12"/>
      <c r="Q12"/>
      <c r="R12"/>
      <c r="S12"/>
      <c r="T12"/>
      <c r="U12"/>
      <c r="V12"/>
      <c r="W12"/>
      <c r="X12"/>
      <c r="Y12"/>
    </row>
    <row r="13" spans="1:25" s="8" customFormat="1" ht="18.95" customHeight="1">
      <c r="A13" s="65" t="str">
        <f>Печать!A5</f>
        <v>Импульсивность</v>
      </c>
      <c r="B13" s="65"/>
      <c r="C13" s="65"/>
      <c r="D13" s="65"/>
      <c r="E13" s="65"/>
      <c r="F13" s="65"/>
      <c r="G13" s="65"/>
      <c r="H13" s="65"/>
      <c r="I13" s="65"/>
      <c r="J13"/>
      <c r="K13"/>
      <c r="Q13"/>
      <c r="R13"/>
      <c r="S13"/>
      <c r="T13"/>
      <c r="U13"/>
      <c r="V13"/>
      <c r="W13"/>
      <c r="X13"/>
      <c r="Y13"/>
    </row>
    <row r="14" spans="1:25" s="8" customFormat="1" ht="18.95" customHeight="1">
      <c r="A14" s="64">
        <f>Печать!F5</f>
        <v>0</v>
      </c>
      <c r="B14" s="64"/>
      <c r="C14" s="64"/>
      <c r="D14" s="64"/>
      <c r="E14" s="64"/>
      <c r="F14" s="64"/>
      <c r="G14" s="64"/>
      <c r="H14" s="64"/>
      <c r="I14" s="64"/>
      <c r="J14"/>
      <c r="K14"/>
      <c r="Q14"/>
      <c r="R14"/>
      <c r="S14"/>
      <c r="T14"/>
      <c r="U14"/>
      <c r="V14"/>
      <c r="W14"/>
      <c r="X14"/>
      <c r="Y14"/>
    </row>
    <row r="15" spans="1:25" s="8" customFormat="1" ht="18.95" customHeight="1">
      <c r="A15" s="66" t="s">
        <v>79</v>
      </c>
      <c r="B15" s="66"/>
      <c r="C15" s="66"/>
      <c r="D15" s="66"/>
      <c r="E15" s="66"/>
      <c r="F15" s="66"/>
      <c r="G15" s="66"/>
      <c r="H15" s="66"/>
      <c r="I15" s="66"/>
      <c r="J15"/>
      <c r="K15"/>
      <c r="Q15"/>
      <c r="R15"/>
      <c r="S15"/>
      <c r="T15"/>
      <c r="U15"/>
      <c r="V15"/>
      <c r="W15"/>
      <c r="X15"/>
      <c r="Y15"/>
    </row>
    <row r="16" spans="1:25" s="8" customFormat="1" ht="18.95" customHeight="1">
      <c r="A16" s="66"/>
      <c r="B16" s="66"/>
      <c r="C16" s="66"/>
      <c r="D16" s="66"/>
      <c r="E16" s="66"/>
      <c r="F16" s="66"/>
      <c r="G16" s="66"/>
      <c r="H16" s="66"/>
      <c r="I16" s="66"/>
      <c r="J16"/>
      <c r="K16"/>
      <c r="Q16"/>
      <c r="R16"/>
      <c r="S16"/>
      <c r="T16"/>
      <c r="U16"/>
      <c r="V16"/>
      <c r="W16"/>
      <c r="X16"/>
      <c r="Y16"/>
    </row>
    <row r="17" spans="1:25" s="8" customFormat="1" ht="18.95" customHeight="1">
      <c r="A17" s="66"/>
      <c r="B17" s="66"/>
      <c r="C17" s="66"/>
      <c r="D17" s="66"/>
      <c r="E17" s="66"/>
      <c r="F17" s="66"/>
      <c r="G17" s="66"/>
      <c r="H17" s="66"/>
      <c r="I17" s="66"/>
      <c r="J17"/>
      <c r="K17"/>
      <c r="Q17"/>
      <c r="R17"/>
      <c r="S17"/>
      <c r="T17"/>
      <c r="U17"/>
      <c r="V17"/>
      <c r="W17"/>
      <c r="X17"/>
      <c r="Y17"/>
    </row>
    <row r="18" spans="1:25" s="8" customFormat="1" ht="18.95" customHeight="1">
      <c r="A18" s="66"/>
      <c r="B18" s="66"/>
      <c r="C18" s="66"/>
      <c r="D18" s="66"/>
      <c r="E18" s="66"/>
      <c r="F18" s="66"/>
      <c r="G18" s="66"/>
      <c r="H18" s="66"/>
      <c r="I18" s="66"/>
      <c r="J18"/>
      <c r="K18"/>
      <c r="Q18"/>
      <c r="R18"/>
      <c r="S18"/>
      <c r="T18"/>
      <c r="U18"/>
      <c r="V18"/>
      <c r="W18"/>
      <c r="X18"/>
      <c r="Y18"/>
    </row>
    <row r="19" spans="1:25" s="8" customFormat="1" ht="18.95" customHeight="1">
      <c r="A19" s="65" t="str">
        <f>Печать!A6</f>
        <v>Слабость «Сверх-Я»</v>
      </c>
      <c r="B19" s="65"/>
      <c r="C19" s="65"/>
      <c r="D19" s="65"/>
      <c r="E19" s="65"/>
      <c r="F19" s="65"/>
      <c r="G19" s="65"/>
      <c r="H19" s="65"/>
      <c r="I19" s="65"/>
      <c r="J19"/>
      <c r="K19"/>
      <c r="Q19"/>
      <c r="R19"/>
      <c r="S19"/>
      <c r="T19"/>
      <c r="U19"/>
      <c r="V19"/>
      <c r="W19"/>
      <c r="X19"/>
      <c r="Y19"/>
    </row>
    <row r="20" spans="1:25" s="8" customFormat="1" ht="18.95" customHeight="1">
      <c r="A20" s="64">
        <f>Печать!F6</f>
        <v>0</v>
      </c>
      <c r="B20" s="64"/>
      <c r="C20" s="64"/>
      <c r="D20" s="64"/>
      <c r="E20" s="64"/>
      <c r="F20" s="64"/>
      <c r="G20" s="64"/>
      <c r="H20" s="64"/>
      <c r="I20" s="64"/>
      <c r="J20"/>
      <c r="K20"/>
      <c r="Q20"/>
      <c r="R20"/>
      <c r="S20"/>
      <c r="T20"/>
      <c r="U20"/>
      <c r="V20"/>
      <c r="W20"/>
      <c r="X20"/>
      <c r="Y20"/>
    </row>
    <row r="21" spans="1:25" s="8" customFormat="1" ht="18.95" customHeight="1">
      <c r="A21" s="66" t="s">
        <v>80</v>
      </c>
      <c r="B21" s="66"/>
      <c r="C21" s="66"/>
      <c r="D21" s="66"/>
      <c r="E21" s="66"/>
      <c r="F21" s="66"/>
      <c r="G21" s="66"/>
      <c r="H21" s="66"/>
      <c r="I21" s="66"/>
      <c r="J21"/>
      <c r="K21"/>
    </row>
    <row r="22" spans="1:25" s="8" customFormat="1" ht="20.100000000000001" customHeight="1">
      <c r="A22" s="66"/>
      <c r="B22" s="66"/>
      <c r="C22" s="66"/>
      <c r="D22" s="66"/>
      <c r="E22" s="66"/>
      <c r="F22" s="66"/>
      <c r="G22" s="66"/>
      <c r="H22" s="66"/>
      <c r="I22" s="66"/>
      <c r="J22"/>
      <c r="K22"/>
    </row>
    <row r="23" spans="1:25" ht="20.100000000000001" customHeight="1">
      <c r="A23" s="66"/>
      <c r="B23" s="66"/>
      <c r="C23" s="66"/>
      <c r="D23" s="66"/>
      <c r="E23" s="66"/>
      <c r="F23" s="66"/>
      <c r="G23" s="66"/>
      <c r="H23" s="66"/>
      <c r="I23" s="66"/>
    </row>
    <row r="24" spans="1:25">
      <c r="A24" s="66"/>
      <c r="B24" s="66"/>
      <c r="C24" s="66"/>
      <c r="D24" s="66"/>
      <c r="E24" s="66"/>
      <c r="F24" s="66"/>
      <c r="G24" s="66"/>
      <c r="H24" s="66"/>
      <c r="I24" s="66"/>
    </row>
    <row r="25" spans="1:25">
      <c r="A25" s="66"/>
      <c r="B25" s="66"/>
      <c r="C25" s="66"/>
      <c r="D25" s="66"/>
      <c r="E25" s="66"/>
      <c r="F25" s="66"/>
      <c r="G25" s="66"/>
      <c r="H25" s="66"/>
      <c r="I25" s="66"/>
    </row>
    <row r="26" spans="1:25" ht="18.75" customHeight="1">
      <c r="A26" s="65" t="str">
        <f>Печать!A7</f>
        <v xml:space="preserve">Дезадаптированность </v>
      </c>
      <c r="B26" s="65"/>
      <c r="C26" s="65"/>
      <c r="D26" s="65"/>
      <c r="E26" s="65"/>
      <c r="F26" s="65"/>
      <c r="G26" s="65"/>
      <c r="H26" s="65"/>
      <c r="I26" s="65"/>
    </row>
    <row r="27" spans="1:25" ht="15" customHeight="1">
      <c r="A27" s="64">
        <f>Печать!F7</f>
        <v>0</v>
      </c>
      <c r="B27" s="64"/>
      <c r="C27" s="64"/>
      <c r="D27" s="64"/>
      <c r="E27" s="64"/>
      <c r="F27" s="64"/>
      <c r="G27" s="64"/>
      <c r="H27" s="64"/>
      <c r="I27" s="64"/>
    </row>
    <row r="28" spans="1:25" ht="20.100000000000001" customHeight="1">
      <c r="A28" s="66" t="s">
        <v>81</v>
      </c>
      <c r="B28" s="66"/>
      <c r="C28" s="66"/>
      <c r="D28" s="66"/>
      <c r="E28" s="66"/>
      <c r="F28" s="66"/>
      <c r="G28" s="66"/>
      <c r="H28" s="66"/>
      <c r="I28" s="66"/>
    </row>
    <row r="29" spans="1:25" ht="15" customHeight="1">
      <c r="A29" s="66"/>
      <c r="B29" s="66"/>
      <c r="C29" s="66"/>
      <c r="D29" s="66"/>
      <c r="E29" s="66"/>
      <c r="F29" s="66"/>
      <c r="G29" s="66"/>
      <c r="H29" s="66"/>
      <c r="I29" s="66"/>
    </row>
    <row r="30" spans="1:25" ht="15" customHeight="1">
      <c r="A30" s="66"/>
      <c r="B30" s="66"/>
      <c r="C30" s="66"/>
      <c r="D30" s="66"/>
      <c r="E30" s="66"/>
      <c r="F30" s="66"/>
      <c r="G30" s="66"/>
      <c r="H30" s="66"/>
      <c r="I30" s="66"/>
    </row>
    <row r="31" spans="1:25">
      <c r="A31" s="66"/>
      <c r="B31" s="66"/>
      <c r="C31" s="66"/>
      <c r="D31" s="66"/>
      <c r="E31" s="66"/>
      <c r="F31" s="66"/>
      <c r="G31" s="66"/>
      <c r="H31" s="66"/>
      <c r="I31" s="66"/>
    </row>
    <row r="32" spans="1:25">
      <c r="A32" s="66"/>
      <c r="B32" s="66"/>
      <c r="C32" s="66"/>
      <c r="D32" s="66"/>
      <c r="E32" s="66"/>
      <c r="F32" s="66"/>
      <c r="G32" s="66"/>
      <c r="H32" s="66"/>
      <c r="I32" s="66"/>
    </row>
    <row r="33" spans="1:9" ht="15" customHeight="1">
      <c r="A33" s="65" t="str">
        <f>Печать!A8</f>
        <v>Враждебность родителей</v>
      </c>
      <c r="B33" s="65"/>
      <c r="C33" s="65"/>
      <c r="D33" s="65"/>
      <c r="E33" s="65"/>
      <c r="F33" s="65"/>
      <c r="G33" s="65"/>
      <c r="H33" s="65"/>
      <c r="I33" s="65"/>
    </row>
    <row r="34" spans="1:9" ht="20.100000000000001" customHeight="1">
      <c r="A34" s="64">
        <f>Печать!F8</f>
        <v>0</v>
      </c>
      <c r="B34" s="64"/>
      <c r="C34" s="64"/>
      <c r="D34" s="64"/>
      <c r="E34" s="64"/>
      <c r="F34" s="64"/>
      <c r="G34" s="64"/>
      <c r="H34" s="64"/>
      <c r="I34" s="64"/>
    </row>
    <row r="35" spans="1:9" ht="15" customHeight="1">
      <c r="A35" s="66" t="s">
        <v>82</v>
      </c>
      <c r="B35" s="66"/>
      <c r="C35" s="66"/>
      <c r="D35" s="66"/>
      <c r="E35" s="66"/>
      <c r="F35" s="66"/>
      <c r="G35" s="66"/>
      <c r="H35" s="66"/>
      <c r="I35" s="66"/>
    </row>
    <row r="36" spans="1:9" ht="15" customHeight="1">
      <c r="A36" s="66"/>
      <c r="B36" s="66"/>
      <c r="C36" s="66"/>
      <c r="D36" s="66"/>
      <c r="E36" s="66"/>
      <c r="F36" s="66"/>
      <c r="G36" s="66"/>
      <c r="H36" s="66"/>
      <c r="I36" s="66"/>
    </row>
    <row r="37" spans="1:9" ht="15" customHeight="1">
      <c r="A37" s="66" t="s">
        <v>7</v>
      </c>
      <c r="B37" s="66"/>
      <c r="C37" s="66"/>
      <c r="D37" s="66"/>
      <c r="E37" s="66"/>
      <c r="F37" s="66"/>
      <c r="G37" s="66"/>
      <c r="H37" s="66"/>
      <c r="I37" s="66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 ht="15" customHeight="1">
      <c r="A40" s="65" t="str">
        <f>Печать!A9</f>
        <v>Безрассудность</v>
      </c>
      <c r="B40" s="65"/>
      <c r="C40" s="65"/>
      <c r="D40" s="65"/>
      <c r="E40" s="65"/>
      <c r="F40" s="65"/>
      <c r="G40" s="65"/>
      <c r="H40" s="65"/>
      <c r="I40" s="65"/>
    </row>
    <row r="41" spans="1:9" ht="15" customHeight="1">
      <c r="A41" s="64">
        <f>Печать!F9</f>
        <v>0</v>
      </c>
      <c r="B41" s="64"/>
      <c r="C41" s="64"/>
      <c r="D41" s="64"/>
      <c r="E41" s="64"/>
      <c r="F41" s="64"/>
      <c r="G41" s="64"/>
      <c r="H41" s="64"/>
      <c r="I41" s="64"/>
    </row>
    <row r="42" spans="1:9" ht="15.75" customHeight="1">
      <c r="A42" s="66" t="s">
        <v>83</v>
      </c>
      <c r="B42" s="66"/>
      <c r="C42" s="66"/>
      <c r="D42" s="66"/>
      <c r="E42" s="66"/>
      <c r="F42" s="66"/>
      <c r="G42" s="66"/>
      <c r="H42" s="66"/>
      <c r="I42" s="66"/>
    </row>
    <row r="43" spans="1:9" ht="15.75" customHeight="1">
      <c r="A43" s="66"/>
      <c r="B43" s="66"/>
      <c r="C43" s="66"/>
      <c r="D43" s="66"/>
      <c r="E43" s="66"/>
      <c r="F43" s="66"/>
      <c r="G43" s="66"/>
      <c r="H43" s="66"/>
      <c r="I43" s="66"/>
    </row>
    <row r="44" spans="1:9" ht="15.75" customHeight="1">
      <c r="A44" s="66"/>
      <c r="B44" s="66"/>
      <c r="C44" s="66"/>
      <c r="D44" s="66"/>
      <c r="E44" s="66"/>
      <c r="F44" s="66"/>
      <c r="G44" s="66"/>
      <c r="H44" s="66"/>
      <c r="I44" s="66"/>
    </row>
    <row r="45" spans="1:9">
      <c r="A45" s="66"/>
      <c r="B45" s="66"/>
      <c r="C45" s="66"/>
      <c r="D45" s="66"/>
      <c r="E45" s="66"/>
      <c r="F45" s="66"/>
      <c r="G45" s="66"/>
      <c r="H45" s="66"/>
      <c r="I45" s="66"/>
    </row>
    <row r="46" spans="1:9">
      <c r="A46" s="66"/>
      <c r="B46" s="66"/>
      <c r="C46" s="66"/>
      <c r="D46" s="66"/>
      <c r="E46" s="66"/>
      <c r="F46" s="66"/>
      <c r="G46" s="66"/>
      <c r="H46" s="66"/>
      <c r="I46" s="66"/>
    </row>
    <row r="47" spans="1:9" ht="18.75">
      <c r="A47" s="65" t="str">
        <f>Печать!A10</f>
        <v>Склонность к зависимостям</v>
      </c>
      <c r="B47" s="65"/>
      <c r="C47" s="65"/>
      <c r="D47" s="65"/>
      <c r="E47" s="65"/>
      <c r="F47" s="65"/>
      <c r="G47" s="65"/>
      <c r="H47" s="65"/>
      <c r="I47" s="65"/>
    </row>
    <row r="48" spans="1:9" ht="20.100000000000001" customHeight="1">
      <c r="A48" s="64">
        <f>Печать!F10</f>
        <v>0</v>
      </c>
      <c r="B48" s="64"/>
      <c r="C48" s="64"/>
      <c r="D48" s="64"/>
      <c r="E48" s="64"/>
      <c r="F48" s="64"/>
      <c r="G48" s="64"/>
      <c r="H48" s="64"/>
      <c r="I48" s="64"/>
    </row>
    <row r="49" spans="1:9" ht="15" customHeight="1">
      <c r="A49" s="55" t="s">
        <v>84</v>
      </c>
      <c r="B49" s="56"/>
      <c r="C49" s="56"/>
      <c r="D49" s="56"/>
      <c r="E49" s="56"/>
      <c r="F49" s="56"/>
      <c r="G49" s="56"/>
      <c r="H49" s="56"/>
      <c r="I49" s="57"/>
    </row>
    <row r="50" spans="1:9" ht="15" customHeight="1">
      <c r="A50" s="58"/>
      <c r="B50" s="59"/>
      <c r="C50" s="59"/>
      <c r="D50" s="59"/>
      <c r="E50" s="59"/>
      <c r="F50" s="59"/>
      <c r="G50" s="59"/>
      <c r="H50" s="59"/>
      <c r="I50" s="60"/>
    </row>
    <row r="51" spans="1:9" ht="15" customHeight="1">
      <c r="A51" s="61"/>
      <c r="B51" s="62"/>
      <c r="C51" s="62"/>
      <c r="D51" s="62"/>
      <c r="E51" s="62"/>
      <c r="F51" s="62"/>
      <c r="G51" s="62"/>
      <c r="H51" s="62"/>
      <c r="I51" s="63"/>
    </row>
    <row r="52" spans="1:9" ht="18.75">
      <c r="A52" s="65" t="str">
        <f>Печать!A11</f>
        <v>Социальная желательность</v>
      </c>
      <c r="B52" s="65"/>
      <c r="C52" s="65"/>
      <c r="D52" s="65"/>
      <c r="E52" s="65"/>
      <c r="F52" s="65"/>
      <c r="G52" s="65"/>
      <c r="H52" s="65"/>
      <c r="I52" s="65"/>
    </row>
    <row r="53" spans="1:9" ht="18.75">
      <c r="A53" s="64">
        <f>Печать!F11</f>
        <v>0</v>
      </c>
      <c r="B53" s="64"/>
      <c r="C53" s="64"/>
      <c r="D53" s="64"/>
      <c r="E53" s="64"/>
      <c r="F53" s="64"/>
      <c r="G53" s="64"/>
      <c r="H53" s="64"/>
      <c r="I53" s="64"/>
    </row>
    <row r="54" spans="1:9" ht="15" customHeight="1">
      <c r="A54" s="55" t="s">
        <v>85</v>
      </c>
      <c r="B54" s="56"/>
      <c r="C54" s="56"/>
      <c r="D54" s="56"/>
      <c r="E54" s="56"/>
      <c r="F54" s="56"/>
      <c r="G54" s="56"/>
      <c r="H54" s="56"/>
      <c r="I54" s="57"/>
    </row>
    <row r="55" spans="1:9" ht="15" customHeight="1">
      <c r="A55" s="58"/>
      <c r="B55" s="59"/>
      <c r="C55" s="59"/>
      <c r="D55" s="59"/>
      <c r="E55" s="59"/>
      <c r="F55" s="59"/>
      <c r="G55" s="59"/>
      <c r="H55" s="59"/>
      <c r="I55" s="60"/>
    </row>
    <row r="56" spans="1:9" ht="15" customHeight="1">
      <c r="A56" s="61"/>
      <c r="B56" s="62"/>
      <c r="C56" s="62"/>
      <c r="D56" s="62"/>
      <c r="E56" s="62"/>
      <c r="F56" s="62"/>
      <c r="G56" s="62"/>
      <c r="H56" s="62"/>
      <c r="I56" s="63"/>
    </row>
    <row r="59" spans="1:9" ht="15" customHeight="1"/>
    <row r="60" spans="1:9" ht="15" customHeight="1"/>
    <row r="61" spans="1:9" ht="15" customHeight="1"/>
    <row r="62" spans="1:9" ht="15" customHeight="1"/>
    <row r="63" spans="1:9" ht="20.100000000000001" customHeight="1"/>
    <row r="64" spans="1:9" ht="15" customHeight="1"/>
    <row r="67" ht="15" customHeight="1"/>
    <row r="68" ht="15.75" customHeight="1"/>
    <row r="69" ht="15" customHeight="1"/>
    <row r="70" ht="15" customHeight="1"/>
    <row r="71" ht="15" customHeight="1"/>
    <row r="72" ht="20.100000000000001" customHeight="1"/>
    <row r="73" ht="20.100000000000001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20.100000000000001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9" ht="15.7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8.25" customHeight="1"/>
    <row r="101" ht="20.100000000000001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20.100000000000001" customHeight="1"/>
    <row r="123" ht="15" customHeight="1"/>
    <row r="124" ht="15" customHeight="1"/>
    <row r="125" ht="15" customHeight="1"/>
    <row r="126" ht="15" customHeight="1"/>
    <row r="127" ht="15" customHeight="1"/>
    <row r="132" ht="20.100000000000001" customHeight="1"/>
    <row r="133" ht="15" customHeight="1"/>
    <row r="147" spans="1:9" s="10" customFormat="1" ht="20.100000000000001" customHeight="1">
      <c r="A147"/>
      <c r="B147"/>
      <c r="C147"/>
      <c r="D147"/>
      <c r="E147"/>
      <c r="F147"/>
      <c r="G147"/>
      <c r="H147"/>
      <c r="I147"/>
    </row>
    <row r="148" spans="1:9" s="10" customFormat="1" ht="20.100000000000001" customHeight="1">
      <c r="A148"/>
      <c r="B148"/>
      <c r="C148"/>
      <c r="D148"/>
      <c r="E148"/>
      <c r="F148"/>
      <c r="G148"/>
      <c r="H148"/>
      <c r="I148"/>
    </row>
    <row r="149" spans="1:9" ht="15" customHeight="1"/>
    <row r="153" spans="1:9" ht="20.100000000000001" customHeight="1"/>
    <row r="154" spans="1:9" ht="15" customHeight="1"/>
    <row r="163" ht="20.100000000000001" customHeight="1"/>
    <row r="164" ht="15" customHeight="1"/>
    <row r="175" ht="20.100000000000001" customHeight="1"/>
    <row r="176" ht="15" customHeight="1"/>
    <row r="192" ht="20.100000000000001" customHeight="1"/>
    <row r="193" ht="15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A47:I47"/>
    <mergeCell ref="A48:I48"/>
    <mergeCell ref="A52:I52"/>
    <mergeCell ref="A13:I13"/>
    <mergeCell ref="A14:I14"/>
    <mergeCell ref="A34:I34"/>
    <mergeCell ref="A19:I19"/>
    <mergeCell ref="A3:I12"/>
    <mergeCell ref="A1:I2"/>
    <mergeCell ref="A49:I51"/>
    <mergeCell ref="A53:I53"/>
    <mergeCell ref="A54:I56"/>
    <mergeCell ref="A26:I26"/>
    <mergeCell ref="A27:I27"/>
    <mergeCell ref="A28:I32"/>
    <mergeCell ref="A33:I33"/>
    <mergeCell ref="A35:I39"/>
    <mergeCell ref="A15:I18"/>
    <mergeCell ref="A20:I20"/>
    <mergeCell ref="A21:I25"/>
    <mergeCell ref="A40:I40"/>
    <mergeCell ref="A41:I41"/>
    <mergeCell ref="A42:I46"/>
  </mergeCells>
  <pageMargins left="0.31496062992125984" right="0.11811023622047245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aveToPDF2">
                <anchor moveWithCells="1" sizeWithCells="1">
                  <from>
                    <xdr:col>9</xdr:col>
                    <xdr:colOff>552450</xdr:colOff>
                    <xdr:row>1</xdr:row>
                    <xdr:rowOff>171450</xdr:rowOff>
                  </from>
                  <to>
                    <xdr:col>13</xdr:col>
                    <xdr:colOff>381000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0]!PrintD">
                <anchor moveWithCells="1" sizeWithCells="1">
                  <from>
                    <xdr:col>9</xdr:col>
                    <xdr:colOff>552450</xdr:colOff>
                    <xdr:row>6</xdr:row>
                    <xdr:rowOff>133350</xdr:rowOff>
                  </from>
                  <to>
                    <xdr:col>13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0]!ClearData">
                <anchor moveWithCells="1" sizeWithCells="1">
                  <from>
                    <xdr:col>9</xdr:col>
                    <xdr:colOff>552450</xdr:colOff>
                    <xdr:row>11</xdr:row>
                    <xdr:rowOff>47625</xdr:rowOff>
                  </from>
                  <to>
                    <xdr:col>13</xdr:col>
                    <xdr:colOff>381000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Бланк Методички</vt:lpstr>
      <vt:lpstr>Обработка</vt:lpstr>
      <vt:lpstr>Печать</vt:lpstr>
      <vt:lpstr>Печать с расшифровкой</vt:lpstr>
      <vt:lpstr>'Печать с расшифровкой'!Print_Area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2024-02-29T01:30:09Z</dcterms:modified>
</cp:coreProperties>
</file>